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DK\Desktop\2025-2027\"/>
    </mc:Choice>
  </mc:AlternateContent>
  <xr:revisionPtr revIDLastSave="0" documentId="13_ncr:1_{3BF44FAC-F4E1-4C2F-9523-0639F572BAC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opći dio I" sheetId="1" r:id="rId1"/>
    <sheet name="opći dio II" sheetId="2" r:id="rId2"/>
    <sheet name="posebni dio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2" l="1"/>
  <c r="H37" i="2" s="1"/>
  <c r="E37" i="2"/>
  <c r="F51" i="4" l="1"/>
  <c r="E51" i="4"/>
  <c r="D25" i="1"/>
  <c r="C68" i="4"/>
  <c r="C79" i="4"/>
  <c r="B109" i="4"/>
  <c r="B107" i="4"/>
  <c r="B100" i="4"/>
  <c r="B48" i="1"/>
  <c r="B46" i="1"/>
  <c r="B26" i="1"/>
  <c r="C109" i="4" l="1"/>
  <c r="C107" i="4"/>
  <c r="C73" i="4"/>
  <c r="D30" i="2"/>
  <c r="D29" i="2"/>
  <c r="E28" i="2"/>
  <c r="F28" i="2"/>
  <c r="G28" i="2"/>
  <c r="E24" i="2"/>
  <c r="F24" i="2"/>
  <c r="G24" i="2"/>
  <c r="F20" i="2"/>
  <c r="G20" i="2"/>
  <c r="E16" i="2"/>
  <c r="F16" i="2"/>
  <c r="G16" i="2"/>
  <c r="E12" i="2"/>
  <c r="F12" i="2"/>
  <c r="G12" i="2"/>
  <c r="D28" i="2"/>
  <c r="D24" i="2"/>
  <c r="D20" i="2"/>
  <c r="D16" i="2"/>
  <c r="D12" i="2"/>
  <c r="C48" i="1"/>
  <c r="C46" i="1"/>
  <c r="B91" i="4"/>
  <c r="B73" i="4"/>
  <c r="B69" i="4"/>
  <c r="B77" i="4"/>
  <c r="C29" i="2"/>
  <c r="C30" i="2"/>
  <c r="C28" i="2"/>
  <c r="C24" i="2"/>
  <c r="C20" i="2"/>
  <c r="C16" i="2"/>
  <c r="B68" i="4" l="1"/>
  <c r="C31" i="2"/>
  <c r="B51" i="1"/>
  <c r="B56" i="1" s="1"/>
  <c r="B44" i="1"/>
  <c r="B21" i="1"/>
  <c r="B19" i="1"/>
  <c r="B17" i="1"/>
  <c r="B15" i="1"/>
  <c r="B13" i="1"/>
  <c r="B35" i="1" l="1"/>
  <c r="B39" i="1"/>
  <c r="B9" i="1"/>
  <c r="B8" i="4"/>
  <c r="C8" i="4"/>
  <c r="D8" i="4"/>
  <c r="E8" i="4"/>
  <c r="F8" i="4"/>
  <c r="B23" i="1" l="1"/>
  <c r="B25" i="1"/>
  <c r="B27" i="1" s="1"/>
  <c r="B29" i="1" s="1"/>
  <c r="B55" i="1"/>
  <c r="B57" i="1" s="1"/>
  <c r="B53" i="1"/>
  <c r="C77" i="4" l="1"/>
  <c r="C9" i="1" l="1"/>
  <c r="C13" i="1"/>
  <c r="C15" i="1"/>
  <c r="C17" i="1"/>
  <c r="C19" i="1"/>
  <c r="C21" i="1"/>
  <c r="C23" i="1" l="1"/>
  <c r="C25" i="1" s="1"/>
  <c r="C27" i="1" s="1"/>
  <c r="C29" i="1" s="1"/>
  <c r="D9" i="1"/>
  <c r="D13" i="1"/>
  <c r="D15" i="1"/>
  <c r="D17" i="1"/>
  <c r="D19" i="1"/>
  <c r="D21" i="1"/>
  <c r="D26" i="1" s="1"/>
  <c r="E21" i="1"/>
  <c r="E23" i="1" s="1"/>
  <c r="F21" i="1"/>
  <c r="F26" i="1" s="1"/>
  <c r="E25" i="1"/>
  <c r="F25" i="1"/>
  <c r="C35" i="1"/>
  <c r="D35" i="1"/>
  <c r="C39" i="1"/>
  <c r="D39" i="1"/>
  <c r="C44" i="1"/>
  <c r="D44" i="1"/>
  <c r="D48" i="1"/>
  <c r="F48" i="1"/>
  <c r="F53" i="1" s="1"/>
  <c r="C51" i="1"/>
  <c r="C56" i="1" s="1"/>
  <c r="D51" i="1"/>
  <c r="E53" i="1"/>
  <c r="E55" i="1"/>
  <c r="F55" i="1"/>
  <c r="E56" i="1"/>
  <c r="D55" i="1" l="1"/>
  <c r="D53" i="1"/>
  <c r="C55" i="1"/>
  <c r="F27" i="1"/>
  <c r="F29" i="1" s="1"/>
  <c r="D27" i="1"/>
  <c r="D29" i="1" s="1"/>
  <c r="E57" i="1"/>
  <c r="D23" i="1"/>
  <c r="E26" i="1"/>
  <c r="E27" i="1" s="1"/>
  <c r="E29" i="1" s="1"/>
  <c r="F56" i="1"/>
  <c r="F57" i="1" s="1"/>
  <c r="D56" i="1"/>
  <c r="F23" i="1"/>
  <c r="C53" i="1"/>
  <c r="C57" i="1" l="1"/>
  <c r="D57" i="1"/>
  <c r="D69" i="4" l="1"/>
  <c r="D91" i="4" l="1"/>
  <c r="C91" i="4"/>
  <c r="C69" i="4"/>
  <c r="D77" i="4"/>
  <c r="D73" i="4"/>
  <c r="E91" i="4" l="1"/>
  <c r="E77" i="4"/>
  <c r="E30" i="2"/>
  <c r="F30" i="2"/>
  <c r="G30" i="2"/>
  <c r="E29" i="2"/>
  <c r="F29" i="2"/>
  <c r="G29" i="2"/>
  <c r="C112" i="4"/>
  <c r="C151" i="4"/>
  <c r="B151" i="4"/>
  <c r="C148" i="4"/>
  <c r="B148" i="4"/>
  <c r="C144" i="4"/>
  <c r="C134" i="4"/>
  <c r="C133" i="4" s="1"/>
  <c r="C132" i="4" s="1"/>
  <c r="C131" i="4" s="1"/>
  <c r="C130" i="4" s="1"/>
  <c r="C129" i="4" s="1"/>
  <c r="C128" i="4" s="1"/>
  <c r="C127" i="4" s="1"/>
  <c r="C126" i="4" s="1"/>
  <c r="C21" i="4" s="1"/>
  <c r="C124" i="4"/>
  <c r="B124" i="4"/>
  <c r="C121" i="4"/>
  <c r="B121" i="4"/>
  <c r="B120" i="4" s="1"/>
  <c r="B119" i="4" s="1"/>
  <c r="C105" i="4"/>
  <c r="C100" i="4"/>
  <c r="C89" i="4"/>
  <c r="C67" i="4"/>
  <c r="C66" i="4" s="1"/>
  <c r="C65" i="4" s="1"/>
  <c r="C64" i="4" s="1"/>
  <c r="C63" i="4" s="1"/>
  <c r="C60" i="4"/>
  <c r="C59" i="4" s="1"/>
  <c r="C58" i="4" s="1"/>
  <c r="C57" i="4" s="1"/>
  <c r="C56" i="4" s="1"/>
  <c r="C55" i="4" s="1"/>
  <c r="C54" i="4" s="1"/>
  <c r="C18" i="4" s="1"/>
  <c r="C49" i="4"/>
  <c r="C48" i="4" s="1"/>
  <c r="D49" i="4"/>
  <c r="D48" i="4" s="1"/>
  <c r="E48" i="4"/>
  <c r="F48" i="4"/>
  <c r="C41" i="4"/>
  <c r="C40" i="4" s="1"/>
  <c r="C39" i="4" s="1"/>
  <c r="C38" i="4" s="1"/>
  <c r="C37" i="4" s="1"/>
  <c r="C36" i="4" s="1"/>
  <c r="C35" i="4" s="1"/>
  <c r="D41" i="4"/>
  <c r="D40" i="4" s="1"/>
  <c r="D39" i="4" s="1"/>
  <c r="D38" i="4" s="1"/>
  <c r="D37" i="4" s="1"/>
  <c r="D36" i="4" s="1"/>
  <c r="D35" i="4" s="1"/>
  <c r="E40" i="4"/>
  <c r="F40" i="4"/>
  <c r="C31" i="4"/>
  <c r="C30" i="4" s="1"/>
  <c r="C29" i="4" s="1"/>
  <c r="C28" i="4" s="1"/>
  <c r="C27" i="4" s="1"/>
  <c r="C26" i="4" s="1"/>
  <c r="C25" i="4" s="1"/>
  <c r="C99" i="4" l="1"/>
  <c r="C98" i="4" s="1"/>
  <c r="C97" i="4" s="1"/>
  <c r="C96" i="4" s="1"/>
  <c r="C95" i="4" s="1"/>
  <c r="C94" i="4" s="1"/>
  <c r="C93" i="4" s="1"/>
  <c r="C17" i="4" s="1"/>
  <c r="F39" i="4"/>
  <c r="F38" i="4" s="1"/>
  <c r="F37" i="4" s="1"/>
  <c r="F36" i="4" s="1"/>
  <c r="F35" i="4" s="1"/>
  <c r="E39" i="4"/>
  <c r="E38" i="4" s="1"/>
  <c r="E37" i="4" s="1"/>
  <c r="E36" i="4" s="1"/>
  <c r="E35" i="4" s="1"/>
  <c r="C62" i="4"/>
  <c r="C19" i="4"/>
  <c r="C88" i="4"/>
  <c r="C87" i="4" s="1"/>
  <c r="C86" i="4" s="1"/>
  <c r="C85" i="4" s="1"/>
  <c r="C84" i="4" s="1"/>
  <c r="C83" i="4" s="1"/>
  <c r="C82" i="4" s="1"/>
  <c r="C22" i="4" s="1"/>
  <c r="C13" i="4" s="1"/>
  <c r="D31" i="2"/>
  <c r="F31" i="2"/>
  <c r="E31" i="2"/>
  <c r="G31" i="2"/>
  <c r="D60" i="4"/>
  <c r="D59" i="4" s="1"/>
  <c r="D58" i="4" s="1"/>
  <c r="D57" i="4" s="1"/>
  <c r="D56" i="4" s="1"/>
  <c r="D55" i="4" s="1"/>
  <c r="D54" i="4" s="1"/>
  <c r="D18" i="4" s="1"/>
  <c r="C52" i="4"/>
  <c r="C51" i="4" s="1"/>
  <c r="C20" i="4" s="1"/>
  <c r="D68" i="4"/>
  <c r="D67" i="4" s="1"/>
  <c r="D66" i="4" s="1"/>
  <c r="D65" i="4" s="1"/>
  <c r="D64" i="4" s="1"/>
  <c r="D63" i="4" s="1"/>
  <c r="D19" i="4" s="1"/>
  <c r="D148" i="4"/>
  <c r="C143" i="4"/>
  <c r="C142" i="4" s="1"/>
  <c r="C141" i="4" s="1"/>
  <c r="C140" i="4" s="1"/>
  <c r="C139" i="4" s="1"/>
  <c r="C138" i="4" s="1"/>
  <c r="C137" i="4" s="1"/>
  <c r="C136" i="4" s="1"/>
  <c r="C23" i="4" s="1"/>
  <c r="D124" i="4"/>
  <c r="D112" i="4"/>
  <c r="D31" i="4"/>
  <c r="D30" i="4" s="1"/>
  <c r="D29" i="4" s="1"/>
  <c r="D28" i="4" s="1"/>
  <c r="D27" i="4" s="1"/>
  <c r="D26" i="4" s="1"/>
  <c r="D25" i="4" s="1"/>
  <c r="C120" i="4"/>
  <c r="C119" i="4" s="1"/>
  <c r="C118" i="4" s="1"/>
  <c r="C117" i="4" s="1"/>
  <c r="C116" i="4" s="1"/>
  <c r="C115" i="4" s="1"/>
  <c r="C114" i="4" s="1"/>
  <c r="C14" i="4" s="1"/>
  <c r="B144" i="4"/>
  <c r="B143" i="4" s="1"/>
  <c r="B142" i="4" s="1"/>
  <c r="B141" i="4" s="1"/>
  <c r="B140" i="4" s="1"/>
  <c r="B139" i="4" s="1"/>
  <c r="B138" i="4" s="1"/>
  <c r="B137" i="4" s="1"/>
  <c r="B136" i="4" s="1"/>
  <c r="B23" i="4" s="1"/>
  <c r="B134" i="4"/>
  <c r="B133" i="4" s="1"/>
  <c r="B132" i="4" s="1"/>
  <c r="B131" i="4" s="1"/>
  <c r="B130" i="4" s="1"/>
  <c r="B129" i="4" s="1"/>
  <c r="B128" i="4" s="1"/>
  <c r="B127" i="4" s="1"/>
  <c r="B126" i="4" s="1"/>
  <c r="B21" i="4" s="1"/>
  <c r="B118" i="4"/>
  <c r="B117" i="4" s="1"/>
  <c r="B116" i="4" s="1"/>
  <c r="B115" i="4" s="1"/>
  <c r="B114" i="4" s="1"/>
  <c r="B112" i="4"/>
  <c r="B105" i="4"/>
  <c r="B99" i="4" s="1"/>
  <c r="B89" i="4"/>
  <c r="B60" i="4"/>
  <c r="B59" i="4" s="1"/>
  <c r="B58" i="4" s="1"/>
  <c r="B57" i="4" s="1"/>
  <c r="B56" i="4" s="1"/>
  <c r="B55" i="4" s="1"/>
  <c r="B54" i="4" s="1"/>
  <c r="B18" i="4" s="1"/>
  <c r="B52" i="4"/>
  <c r="B51" i="4" s="1"/>
  <c r="B49" i="4"/>
  <c r="B48" i="4" s="1"/>
  <c r="B41" i="4"/>
  <c r="B31" i="4"/>
  <c r="B30" i="4" s="1"/>
  <c r="B88" i="4" l="1"/>
  <c r="B87" i="4" s="1"/>
  <c r="B86" i="4" s="1"/>
  <c r="B85" i="4" s="1"/>
  <c r="B84" i="4" s="1"/>
  <c r="B83" i="4" s="1"/>
  <c r="B82" i="4" s="1"/>
  <c r="B22" i="4" s="1"/>
  <c r="B29" i="4"/>
  <c r="B28" i="4" s="1"/>
  <c r="B27" i="4" s="1"/>
  <c r="B26" i="4" s="1"/>
  <c r="B25" i="4" s="1"/>
  <c r="B40" i="4"/>
  <c r="B20" i="4" s="1"/>
  <c r="B98" i="4"/>
  <c r="B97" i="4" s="1"/>
  <c r="B96" i="4" s="1"/>
  <c r="B95" i="4" s="1"/>
  <c r="B94" i="4" s="1"/>
  <c r="B93" i="4" s="1"/>
  <c r="B17" i="4" s="1"/>
  <c r="C12" i="4"/>
  <c r="C11" i="4" s="1"/>
  <c r="C10" i="4" s="1"/>
  <c r="F91" i="4"/>
  <c r="C47" i="4"/>
  <c r="C46" i="4" s="1"/>
  <c r="C45" i="4" s="1"/>
  <c r="C44" i="4" s="1"/>
  <c r="C43" i="4" s="1"/>
  <c r="C24" i="4" s="1"/>
  <c r="F77" i="4"/>
  <c r="D62" i="4"/>
  <c r="D52" i="4"/>
  <c r="D51" i="4" s="1"/>
  <c r="D89" i="4"/>
  <c r="D88" i="4" s="1"/>
  <c r="D87" i="4" s="1"/>
  <c r="D86" i="4" s="1"/>
  <c r="D85" i="4" s="1"/>
  <c r="D84" i="4" s="1"/>
  <c r="D83" i="4" s="1"/>
  <c r="D82" i="4" s="1"/>
  <c r="D22" i="4" s="1"/>
  <c r="D151" i="4"/>
  <c r="D144" i="4"/>
  <c r="D134" i="4"/>
  <c r="D133" i="4" s="1"/>
  <c r="D132" i="4" s="1"/>
  <c r="D131" i="4" s="1"/>
  <c r="D130" i="4" s="1"/>
  <c r="D129" i="4" s="1"/>
  <c r="D128" i="4" s="1"/>
  <c r="D127" i="4" s="1"/>
  <c r="D126" i="4" s="1"/>
  <c r="D21" i="4" s="1"/>
  <c r="D121" i="4"/>
  <c r="D120" i="4" s="1"/>
  <c r="D119" i="4" s="1"/>
  <c r="D118" i="4" s="1"/>
  <c r="D117" i="4" s="1"/>
  <c r="D116" i="4" s="1"/>
  <c r="D115" i="4" s="1"/>
  <c r="D114" i="4" s="1"/>
  <c r="D14" i="4" s="1"/>
  <c r="D109" i="4"/>
  <c r="D105" i="4"/>
  <c r="D100" i="4"/>
  <c r="B47" i="4"/>
  <c r="B46" i="4" s="1"/>
  <c r="B45" i="4" s="1"/>
  <c r="B44" i="4" s="1"/>
  <c r="B43" i="4" s="1"/>
  <c r="B67" i="4"/>
  <c r="B66" i="4" s="1"/>
  <c r="B65" i="4" s="1"/>
  <c r="B64" i="4" s="1"/>
  <c r="B63" i="4" s="1"/>
  <c r="B19" i="4" s="1"/>
  <c r="B14" i="4"/>
  <c r="B13" i="4" s="1"/>
  <c r="C81" i="4"/>
  <c r="D47" i="4" l="1"/>
  <c r="D46" i="4" s="1"/>
  <c r="D45" i="4" s="1"/>
  <c r="D44" i="4" s="1"/>
  <c r="D43" i="4" s="1"/>
  <c r="D24" i="4" s="1"/>
  <c r="D20" i="4"/>
  <c r="B12" i="4"/>
  <c r="B11" i="4" s="1"/>
  <c r="B10" i="4" s="1"/>
  <c r="B81" i="4"/>
  <c r="B39" i="4"/>
  <c r="B38" i="4" s="1"/>
  <c r="B37" i="4" s="1"/>
  <c r="E60" i="4"/>
  <c r="E59" i="4" s="1"/>
  <c r="E58" i="4" s="1"/>
  <c r="E57" i="4" s="1"/>
  <c r="E56" i="4" s="1"/>
  <c r="E55" i="4" s="1"/>
  <c r="E54" i="4" s="1"/>
  <c r="E18" i="4" s="1"/>
  <c r="E68" i="4"/>
  <c r="E67" i="4" s="1"/>
  <c r="E66" i="4" s="1"/>
  <c r="E65" i="4" s="1"/>
  <c r="E64" i="4" s="1"/>
  <c r="E63" i="4" s="1"/>
  <c r="E19" i="4" s="1"/>
  <c r="D143" i="4"/>
  <c r="D142" i="4" s="1"/>
  <c r="D141" i="4" s="1"/>
  <c r="D140" i="4" s="1"/>
  <c r="D139" i="4" s="1"/>
  <c r="D138" i="4" s="1"/>
  <c r="D137" i="4" s="1"/>
  <c r="D136" i="4" s="1"/>
  <c r="D23" i="4" s="1"/>
  <c r="E148" i="4"/>
  <c r="E124" i="4"/>
  <c r="E112" i="4"/>
  <c r="D99" i="4"/>
  <c r="D98" i="4" s="1"/>
  <c r="D97" i="4" s="1"/>
  <c r="D96" i="4" s="1"/>
  <c r="D95" i="4" s="1"/>
  <c r="D94" i="4" s="1"/>
  <c r="D93" i="4" s="1"/>
  <c r="D17" i="4" s="1"/>
  <c r="E30" i="4"/>
  <c r="B62" i="4"/>
  <c r="E29" i="4" l="1"/>
  <c r="E28" i="4" s="1"/>
  <c r="E27" i="4" s="1"/>
  <c r="E26" i="4" s="1"/>
  <c r="E25" i="4" s="1"/>
  <c r="E20" i="4"/>
  <c r="B36" i="4"/>
  <c r="B35" i="4" s="1"/>
  <c r="B24" i="4" s="1"/>
  <c r="D81" i="4"/>
  <c r="D13" i="4"/>
  <c r="D12" i="4" s="1"/>
  <c r="D11" i="4" s="1"/>
  <c r="D10" i="4" s="1"/>
  <c r="E47" i="4"/>
  <c r="E46" i="4" s="1"/>
  <c r="E45" i="4" s="1"/>
  <c r="E44" i="4" s="1"/>
  <c r="E43" i="4" s="1"/>
  <c r="E89" i="4"/>
  <c r="E88" i="4" s="1"/>
  <c r="E87" i="4" s="1"/>
  <c r="E86" i="4" s="1"/>
  <c r="E85" i="4" s="1"/>
  <c r="E84" i="4" s="1"/>
  <c r="E83" i="4" s="1"/>
  <c r="E82" i="4" s="1"/>
  <c r="E22" i="4" s="1"/>
  <c r="E62" i="4"/>
  <c r="E151" i="4"/>
  <c r="E134" i="4"/>
  <c r="E121" i="4"/>
  <c r="E24" i="4" l="1"/>
  <c r="E133" i="4"/>
  <c r="E120" i="4"/>
  <c r="F60" i="4"/>
  <c r="F59" i="4" s="1"/>
  <c r="F58" i="4" s="1"/>
  <c r="F57" i="4" s="1"/>
  <c r="F56" i="4" s="1"/>
  <c r="F55" i="4" s="1"/>
  <c r="F54" i="4" s="1"/>
  <c r="F18" i="4" s="1"/>
  <c r="F68" i="4"/>
  <c r="F67" i="4" s="1"/>
  <c r="F66" i="4" s="1"/>
  <c r="F65" i="4" s="1"/>
  <c r="F64" i="4" s="1"/>
  <c r="F63" i="4" s="1"/>
  <c r="F19" i="4" s="1"/>
  <c r="E143" i="4"/>
  <c r="F148" i="4"/>
  <c r="F124" i="4"/>
  <c r="E99" i="4"/>
  <c r="E98" i="4" s="1"/>
  <c r="E97" i="4" s="1"/>
  <c r="E96" i="4" s="1"/>
  <c r="E95" i="4" s="1"/>
  <c r="E94" i="4" s="1"/>
  <c r="E93" i="4" s="1"/>
  <c r="E17" i="4" s="1"/>
  <c r="F30" i="4"/>
  <c r="F29" i="4" l="1"/>
  <c r="F28" i="4" s="1"/>
  <c r="F27" i="4" s="1"/>
  <c r="F26" i="4" s="1"/>
  <c r="F25" i="4" s="1"/>
  <c r="F20" i="4"/>
  <c r="E119" i="4"/>
  <c r="E132" i="4"/>
  <c r="E142" i="4"/>
  <c r="F47" i="4"/>
  <c r="F46" i="4" s="1"/>
  <c r="F45" i="4" s="1"/>
  <c r="F44" i="4" s="1"/>
  <c r="F43" i="4" s="1"/>
  <c r="F24" i="4" s="1"/>
  <c r="F89" i="4"/>
  <c r="F88" i="4" s="1"/>
  <c r="F87" i="4" s="1"/>
  <c r="F86" i="4" s="1"/>
  <c r="F85" i="4" s="1"/>
  <c r="F84" i="4" s="1"/>
  <c r="F83" i="4" s="1"/>
  <c r="F82" i="4" s="1"/>
  <c r="F22" i="4" s="1"/>
  <c r="F62" i="4"/>
  <c r="F151" i="4"/>
  <c r="F134" i="4"/>
  <c r="F121" i="4"/>
  <c r="F120" i="4" s="1"/>
  <c r="F119" i="4" s="1"/>
  <c r="F118" i="4" s="1"/>
  <c r="F117" i="4" s="1"/>
  <c r="F116" i="4" s="1"/>
  <c r="F115" i="4" s="1"/>
  <c r="F114" i="4" s="1"/>
  <c r="F14" i="4" s="1"/>
  <c r="F109" i="4"/>
  <c r="E131" i="4" l="1"/>
  <c r="E118" i="4"/>
  <c r="F133" i="4"/>
  <c r="E141" i="4"/>
  <c r="F143" i="4"/>
  <c r="F99" i="4"/>
  <c r="F98" i="4" s="1"/>
  <c r="F97" i="4" s="1"/>
  <c r="F96" i="4" s="1"/>
  <c r="F95" i="4" s="1"/>
  <c r="F94" i="4" s="1"/>
  <c r="F93" i="4" s="1"/>
  <c r="F17" i="4" s="1"/>
  <c r="E117" i="4" l="1"/>
  <c r="F132" i="4"/>
  <c r="E130" i="4"/>
  <c r="F142" i="4"/>
  <c r="E140" i="4"/>
  <c r="F131" i="4" l="1"/>
  <c r="E129" i="4"/>
  <c r="E116" i="4"/>
  <c r="F141" i="4"/>
  <c r="E139" i="4"/>
  <c r="E128" i="4" l="1"/>
  <c r="E115" i="4"/>
  <c r="E114" i="4" s="1"/>
  <c r="F130" i="4"/>
  <c r="F140" i="4"/>
  <c r="E138" i="4"/>
  <c r="F129" i="4" l="1"/>
  <c r="E127" i="4"/>
  <c r="F139" i="4"/>
  <c r="E137" i="4"/>
  <c r="F128" i="4" l="1"/>
  <c r="E126" i="4"/>
  <c r="E81" i="4" s="1"/>
  <c r="E14" i="4"/>
  <c r="F138" i="4"/>
  <c r="E136" i="4"/>
  <c r="E23" i="4" s="1"/>
  <c r="E21" i="4" l="1"/>
  <c r="F127" i="4"/>
  <c r="F137" i="4"/>
  <c r="E13" i="4"/>
  <c r="E12" i="4" s="1"/>
  <c r="E11" i="4" s="1"/>
  <c r="E10" i="4" s="1"/>
  <c r="F126" i="4" l="1"/>
  <c r="F136" i="4"/>
  <c r="F23" i="4" s="1"/>
  <c r="F21" i="4" l="1"/>
  <c r="F81" i="4"/>
  <c r="F13" i="4"/>
  <c r="F12" i="4" s="1"/>
  <c r="F11" i="4" s="1"/>
  <c r="F10" i="4" s="1"/>
</calcChain>
</file>

<file path=xl/sharedStrings.xml><?xml version="1.0" encoding="utf-8"?>
<sst xmlns="http://schemas.openxmlformats.org/spreadsheetml/2006/main" count="253" uniqueCount="133">
  <si>
    <t>Oznaka</t>
  </si>
  <si>
    <t>63 Pomoći iz inozemstva i od subjekata unutar općeg proračuna</t>
  </si>
  <si>
    <t>634 Pomoći od izvanproračunskih korisnika</t>
  </si>
  <si>
    <t>636 Pomoći proračunskim korisnicima iz proračuna koji im nije nadležan</t>
  </si>
  <si>
    <t>638 Pomoći temeljem prijenosa EU sredstava</t>
  </si>
  <si>
    <t>64 Prihodi od imovine</t>
  </si>
  <si>
    <t>641 Prihodi od financijske imovine</t>
  </si>
  <si>
    <t>65 Prihodi od upravnih i administrativnih pristojbi, pristojbi po posebnim propisima i naknada</t>
  </si>
  <si>
    <t>652 Prihodi po posebnim propisima</t>
  </si>
  <si>
    <t>66 Prihodi od prodaje proizvoda i robe te pruženih usluga i prihodi od donacija te povrati po protestiranim jamstvima</t>
  </si>
  <si>
    <t>661 Prihodi od prodaje proizvoda i robe te pruženih usluga</t>
  </si>
  <si>
    <t>67 Prihodi iz nadležnog proračuna i od HZZO-a temeljem ugovornih obveza</t>
  </si>
  <si>
    <t>671 Prihodi iz nadležnog proračuna za financiranje redovne djelatnosti proračunskih korisnika</t>
  </si>
  <si>
    <t>72 Prihodi od prodaje proizvedene dugotrajne imovine</t>
  </si>
  <si>
    <t>721 Prihodi od prodaje građevinskih objekata</t>
  </si>
  <si>
    <t>SVEUKUPNO PRIHODI</t>
  </si>
  <si>
    <t>6 Prihodi poslovanja</t>
  </si>
  <si>
    <t>7 Prihodi od prodaje nefinancijske imovine</t>
  </si>
  <si>
    <t>31 Rashodi za zaposlene</t>
  </si>
  <si>
    <t>311 Plaće (Bruto)</t>
  </si>
  <si>
    <t>312 Ostali rashodi za zaposlene</t>
  </si>
  <si>
    <t>313 Doprinosi na plaće</t>
  </si>
  <si>
    <t>32 Materijalni rashodi</t>
  </si>
  <si>
    <t>321 Naknade troškova zaposlenima</t>
  </si>
  <si>
    <t>322 Rashodi za materijal i energiju</t>
  </si>
  <si>
    <t>323 Rashodi za usluge</t>
  </si>
  <si>
    <t>329 Ostali nespomenuti rashodi poslovanja</t>
  </si>
  <si>
    <t>34 Financijski rashodi</t>
  </si>
  <si>
    <t>343 Ostali financijski rashodi</t>
  </si>
  <si>
    <t>42 Rashodi za nabavu proizvedene dugotrajne imovine</t>
  </si>
  <si>
    <t>422 Postrojenja i oprema</t>
  </si>
  <si>
    <t>45 Rashodi za dodatna ulaganja na nefinancijskoj imovini</t>
  </si>
  <si>
    <t>451 Dodatna ulaganja na građevinskim objektima</t>
  </si>
  <si>
    <t>SVEUKUPNO RASHODI</t>
  </si>
  <si>
    <t>3 Rashodi poslovanja</t>
  </si>
  <si>
    <t>4 Rashodi za nabavu nefinancijske imovine</t>
  </si>
  <si>
    <t xml:space="preserve"> RAČUN PRIHODA I RASHODA</t>
  </si>
  <si>
    <t>RAČUN PRIHODA I RASHODA</t>
  </si>
  <si>
    <t>UKUPNO PRIHODI I VIŠAK ZA POKRIĆE RASHODA</t>
  </si>
  <si>
    <t>UKUPNO RASHODI I IZDACI</t>
  </si>
  <si>
    <t xml:space="preserve"> PRIHODI I PRIMICI</t>
  </si>
  <si>
    <t>OZNAKA IF</t>
  </si>
  <si>
    <t>NAZIV IZVORA FINANCIRANJA</t>
  </si>
  <si>
    <t>Opći prihodi i primici</t>
  </si>
  <si>
    <t>PRIHODI</t>
  </si>
  <si>
    <t>RASHODI</t>
  </si>
  <si>
    <t>VIŠAK/MANJAK</t>
  </si>
  <si>
    <t>Vlastiti prihodi</t>
  </si>
  <si>
    <t>Pomoći</t>
  </si>
  <si>
    <t>Prihodi za posebne namjene</t>
  </si>
  <si>
    <t>UKUPNI PRIHODI</t>
  </si>
  <si>
    <t>UKUPNI RASHODI</t>
  </si>
  <si>
    <t>SVEUKUPNO</t>
  </si>
  <si>
    <t>RAZDJEL: 003 UPRAVNI ODJEL ZA ŠKOLSTVO</t>
  </si>
  <si>
    <t>GLAVA: 003 - 41 UČENIČKI DOM KARLOVAC</t>
  </si>
  <si>
    <t>19749 UČENIČKI DOM KARLOVAC</t>
  </si>
  <si>
    <t>izvor: POMOĆI IZ NENADLEŽNIH PRORAČUNA - KORISNICI</t>
  </si>
  <si>
    <t>izvor: POMOĆI-FOND EU KORISNICI</t>
  </si>
  <si>
    <t>izvor: PRIHOD ZA POSEBNE NAMJENE - volonteri - korisnici</t>
  </si>
  <si>
    <t>izvor: PRIHODI ZA POSEBNE NAMJENE - korisnici</t>
  </si>
  <si>
    <t>izvor: 01 Opći prihodi i primici</t>
  </si>
  <si>
    <t>izvor: 03 Vlastiti prihodi</t>
  </si>
  <si>
    <t>izvor: 05 Pomoći</t>
  </si>
  <si>
    <t>izvor: 56 Fondovi EU-a</t>
  </si>
  <si>
    <t>P008-03-001 Zakonski standard javnih ustanova SŠ</t>
  </si>
  <si>
    <t>A37-008-03-001 Odgojnoobrazovno, administrativno i tehničko osoblje</t>
  </si>
  <si>
    <t>0 Javnost</t>
  </si>
  <si>
    <t>09 OBRAZOVANJE</t>
  </si>
  <si>
    <t>092 Srednjoškolsko obrazovanje</t>
  </si>
  <si>
    <t>Funk. kl.: 0922 Više srednjoškolsko obrazovanje</t>
  </si>
  <si>
    <t>A38-008-03-001 Operativni plan TIO - SŠ</t>
  </si>
  <si>
    <t>A39-008-03-001 Prehrana i smještaj - učenički domovi</t>
  </si>
  <si>
    <t>P008-05-001 Program javnih potreba iznad standarda - vlastiti prihodi</t>
  </si>
  <si>
    <t>A42-008-05-001 Javne potrebe iznad standarda-vlastiti prihodi</t>
  </si>
  <si>
    <t>096 Dodatne usluge u obrazovanju</t>
  </si>
  <si>
    <t>Funk. kl.: 0960 Dodatne usluge u obrazovanju</t>
  </si>
  <si>
    <t>Javne potrebe iznad zakonskog standarda SŠ</t>
  </si>
  <si>
    <t>151 Prihodi od nefinancijske imovine i nadoknade štete s osnova osiguranja</t>
  </si>
  <si>
    <t>7 Namjenski primici od zaduživanja</t>
  </si>
  <si>
    <t>71 Namjenski primici od zaduživanja</t>
  </si>
  <si>
    <t>K01-004-01-001 Javne potrebe iznad standarda - OSTALO</t>
  </si>
  <si>
    <t>4 Prihodi za posebne namjene</t>
  </si>
  <si>
    <t>K01-004-01-001 Prijenos sredstava od nenadležnih proračuna</t>
  </si>
  <si>
    <t>5 POMOĆI</t>
  </si>
  <si>
    <t>K01-004-01-001 Javne potrebe iznad standarda - EU PROJEKTI</t>
  </si>
  <si>
    <t>MZOS- Plaće SŠ</t>
  </si>
  <si>
    <t>51 Pomoći</t>
  </si>
  <si>
    <t>VIŠAK/MANJAK PRIHODA preneseni (+/-)</t>
  </si>
  <si>
    <t>321 - Naknade troškova zaposlenima</t>
  </si>
  <si>
    <t>323 - Rashodi za usluge</t>
  </si>
  <si>
    <t>322 - Rashodi za materijal i energiju</t>
  </si>
  <si>
    <t>451 - Dodatna ulaganja na građevinskim objektima</t>
  </si>
  <si>
    <t>311 - Plaće</t>
  </si>
  <si>
    <t>313 - Doprinosi na plaće i naknade</t>
  </si>
  <si>
    <t>329 - Pristojbe i naknade</t>
  </si>
  <si>
    <t>329 - Ostali nespomenuti rashodi</t>
  </si>
  <si>
    <t>343 - Ostali financijski rashodi</t>
  </si>
  <si>
    <t>422 - Postrojenje i oprema</t>
  </si>
  <si>
    <t>312 - Ostali rashodi za zaposlene</t>
  </si>
  <si>
    <t>izvor: 71 Namjenski primici od zaduživanja</t>
  </si>
  <si>
    <t>izvor: 51 Pomoći</t>
  </si>
  <si>
    <t>OPĆI DIO</t>
  </si>
  <si>
    <t>RASHODI I IZDACI</t>
  </si>
  <si>
    <t>PREGLED PRIHODA I RASHODA</t>
  </si>
  <si>
    <t>PO IZVORIMA FINANCIRANJA</t>
  </si>
  <si>
    <t>Projekcija 2026. g.</t>
  </si>
  <si>
    <t>412 Nematerijalna imovina</t>
  </si>
  <si>
    <t>41 Rashodi za nabavu neproizvedene dug.imov.</t>
  </si>
  <si>
    <t>426 Nematerijalna proizvedena imovina</t>
  </si>
  <si>
    <t>A68-008-05-001 Javne potrebe iznad standarda SŠ</t>
  </si>
  <si>
    <t>322 Materijal i sirovine</t>
  </si>
  <si>
    <t>41 Rashodi za nabavu nefinancijske imovine</t>
  </si>
  <si>
    <t>412 Nefinancijska imovina</t>
  </si>
  <si>
    <t>426 - Nematerijalna proizvedena imovina</t>
  </si>
  <si>
    <t>PO EKONOMSKOJ KLASIFIKACIJI</t>
  </si>
  <si>
    <t>PRIHODI I PRIMICI</t>
  </si>
  <si>
    <t>POSEBNI DIO</t>
  </si>
  <si>
    <t>PO PROGRAMSKOJ, EKONOMSKOJ I FUNKCIJSKOJ KLASIFIKACIJI I IZVORIMA FINANCIRANJA</t>
  </si>
  <si>
    <t>PRIJEDLOG PLANA ZA 2025. G. I PROJEKCIJA ZA 2026. G. I 2027. G.</t>
  </si>
  <si>
    <t>Ostvarenje 2023. g.</t>
  </si>
  <si>
    <t>Plan 2024. g</t>
  </si>
  <si>
    <t>Plan 2025. g.</t>
  </si>
  <si>
    <t>Projekcija 2027. g.</t>
  </si>
  <si>
    <t>PRIJEDLOG PLAN ZA 2025. G. I PROJEKCIJA ZA 2026. G. I 2027. G.</t>
  </si>
  <si>
    <t>Namjenski primici od zaduživanja</t>
  </si>
  <si>
    <t>PRENESENI VIŠAK ILI PRENESENI MANJAK I VIŠEGODIŠNJI PLAN URAVNOTEŽENJA</t>
  </si>
  <si>
    <t>PLAN 2024.</t>
  </si>
  <si>
    <t>PROJEKCIJA 2026.</t>
  </si>
  <si>
    <t>UKUPNI DONOS VIŠKA/MANJKA IZ PRETHODNIH GODINA</t>
  </si>
  <si>
    <t>VIŠAK/MANJAK IZ PRETHODNIH GODINA KOJI ĆE SE RASPOREDITI/POKRITI</t>
  </si>
  <si>
    <t>IZVRŠENJE 2023.</t>
  </si>
  <si>
    <t>PLAN 2025.</t>
  </si>
  <si>
    <t>PROJEKCIJA 2027.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</si>
</sst>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Verdana"/>
      <family val="2"/>
      <charset val="238"/>
    </font>
    <font>
      <sz val="10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1" xfId="0" applyFont="1" applyBorder="1" applyAlignment="1">
      <alignment horizontal="center" vertical="center" wrapText="1" indent="1"/>
    </xf>
    <xf numFmtId="0" fontId="4" fillId="2" borderId="2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 indent="1"/>
    </xf>
    <xf numFmtId="0" fontId="2" fillId="2" borderId="7" xfId="0" applyFont="1" applyFill="1" applyBorder="1" applyAlignment="1">
      <alignment horizontal="left" wrapText="1" indent="1"/>
    </xf>
    <xf numFmtId="0" fontId="3" fillId="0" borderId="0" xfId="0" applyFont="1"/>
    <xf numFmtId="0" fontId="2" fillId="2" borderId="4" xfId="0" applyFont="1" applyFill="1" applyBorder="1" applyAlignment="1">
      <alignment horizontal="left" wrapText="1" indent="1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left" wrapText="1" indent="1"/>
    </xf>
    <xf numFmtId="0" fontId="0" fillId="0" borderId="8" xfId="0" applyBorder="1" applyAlignment="1">
      <alignment horizontal="center" vertical="center"/>
    </xf>
    <xf numFmtId="0" fontId="2" fillId="2" borderId="8" xfId="0" applyFont="1" applyFill="1" applyBorder="1" applyAlignment="1">
      <alignment horizontal="left" wrapText="1" indent="1"/>
    </xf>
    <xf numFmtId="0" fontId="4" fillId="2" borderId="4" xfId="0" applyFont="1" applyFill="1" applyBorder="1" applyAlignment="1">
      <alignment horizontal="left" wrapText="1" indent="1"/>
    </xf>
    <xf numFmtId="4" fontId="0" fillId="0" borderId="4" xfId="0" applyNumberFormat="1" applyBorder="1"/>
    <xf numFmtId="0" fontId="1" fillId="0" borderId="11" xfId="0" applyFont="1" applyBorder="1" applyAlignment="1">
      <alignment horizontal="center" vertical="center" wrapText="1" indent="1"/>
    </xf>
    <xf numFmtId="0" fontId="3" fillId="0" borderId="11" xfId="0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 indent="1"/>
    </xf>
    <xf numFmtId="0" fontId="1" fillId="0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wrapText="1" indent="1"/>
    </xf>
    <xf numFmtId="0" fontId="4" fillId="2" borderId="7" xfId="0" applyFont="1" applyFill="1" applyBorder="1" applyAlignment="1">
      <alignment horizontal="left" wrapText="1" inden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right" wrapText="1" indent="1"/>
    </xf>
    <xf numFmtId="4" fontId="2" fillId="2" borderId="4" xfId="0" applyNumberFormat="1" applyFont="1" applyFill="1" applyBorder="1" applyAlignment="1">
      <alignment horizontal="right" wrapText="1" indent="1"/>
    </xf>
    <xf numFmtId="4" fontId="4" fillId="2" borderId="9" xfId="0" applyNumberFormat="1" applyFont="1" applyFill="1" applyBorder="1" applyAlignment="1">
      <alignment horizontal="right" wrapText="1" indent="1"/>
    </xf>
    <xf numFmtId="4" fontId="0" fillId="0" borderId="13" xfId="0" applyNumberFormat="1" applyBorder="1"/>
    <xf numFmtId="0" fontId="4" fillId="2" borderId="1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Alignment="1"/>
    <xf numFmtId="4" fontId="4" fillId="3" borderId="4" xfId="0" applyNumberFormat="1" applyFont="1" applyFill="1" applyBorder="1" applyAlignment="1">
      <alignment horizontal="right" wrapText="1" indent="1"/>
    </xf>
    <xf numFmtId="4" fontId="5" fillId="3" borderId="4" xfId="0" applyNumberFormat="1" applyFont="1" applyFill="1" applyBorder="1" applyAlignment="1">
      <alignment horizontal="right" wrapText="1" indent="1"/>
    </xf>
    <xf numFmtId="4" fontId="6" fillId="3" borderId="4" xfId="0" applyNumberFormat="1" applyFont="1" applyFill="1" applyBorder="1" applyAlignment="1">
      <alignment horizontal="right" wrapText="1" indent="1"/>
    </xf>
    <xf numFmtId="4" fontId="4" fillId="3" borderId="9" xfId="0" applyNumberFormat="1" applyFont="1" applyFill="1" applyBorder="1" applyAlignment="1">
      <alignment horizontal="right" wrapText="1" indent="1"/>
    </xf>
    <xf numFmtId="4" fontId="2" fillId="3" borderId="4" xfId="0" applyNumberFormat="1" applyFont="1" applyFill="1" applyBorder="1" applyAlignment="1">
      <alignment horizontal="right" wrapText="1" indent="1"/>
    </xf>
    <xf numFmtId="4" fontId="7" fillId="0" borderId="4" xfId="0" applyNumberFormat="1" applyFont="1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0" xfId="0" applyAlignment="1">
      <alignment horizontal="right"/>
    </xf>
    <xf numFmtId="4" fontId="7" fillId="0" borderId="4" xfId="0" applyNumberFormat="1" applyFont="1" applyBorder="1"/>
    <xf numFmtId="4" fontId="7" fillId="0" borderId="13" xfId="0" applyNumberFormat="1" applyFont="1" applyBorder="1"/>
    <xf numFmtId="0" fontId="9" fillId="0" borderId="0" xfId="0" applyFont="1"/>
    <xf numFmtId="0" fontId="7" fillId="0" borderId="0" xfId="0" applyFont="1"/>
    <xf numFmtId="0" fontId="3" fillId="0" borderId="0" xfId="0" applyFont="1" applyAlignment="1">
      <alignment horizontal="center"/>
    </xf>
    <xf numFmtId="0" fontId="2" fillId="2" borderId="18" xfId="0" applyFont="1" applyFill="1" applyBorder="1" applyAlignment="1">
      <alignment horizontal="left" wrapText="1" indent="1"/>
    </xf>
    <xf numFmtId="0" fontId="0" fillId="0" borderId="17" xfId="0" applyBorder="1"/>
    <xf numFmtId="4" fontId="8" fillId="0" borderId="4" xfId="0" applyNumberFormat="1" applyFont="1" applyBorder="1" applyAlignment="1">
      <alignment horizontal="right"/>
    </xf>
    <xf numFmtId="0" fontId="0" fillId="0" borderId="19" xfId="0" applyBorder="1"/>
    <xf numFmtId="0" fontId="1" fillId="0" borderId="20" xfId="0" applyFont="1" applyBorder="1" applyAlignment="1">
      <alignment horizontal="center" vertical="center" wrapText="1" indent="1"/>
    </xf>
    <xf numFmtId="0" fontId="4" fillId="3" borderId="20" xfId="0" applyFont="1" applyFill="1" applyBorder="1" applyAlignment="1">
      <alignment horizontal="left" wrapText="1" indent="1"/>
    </xf>
    <xf numFmtId="4" fontId="4" fillId="3" borderId="23" xfId="0" applyNumberFormat="1" applyFont="1" applyFill="1" applyBorder="1" applyAlignment="1">
      <alignment horizontal="right" wrapText="1" indent="1"/>
    </xf>
    <xf numFmtId="0" fontId="5" fillId="3" borderId="20" xfId="0" applyFont="1" applyFill="1" applyBorder="1" applyAlignment="1">
      <alignment horizontal="left" wrapText="1" indent="1"/>
    </xf>
    <xf numFmtId="4" fontId="5" fillId="3" borderId="23" xfId="0" applyNumberFormat="1" applyFont="1" applyFill="1" applyBorder="1" applyAlignment="1">
      <alignment horizontal="right" wrapText="1" indent="1"/>
    </xf>
    <xf numFmtId="0" fontId="6" fillId="3" borderId="20" xfId="0" applyFont="1" applyFill="1" applyBorder="1" applyAlignment="1">
      <alignment horizontal="left" wrapText="1" indent="1"/>
    </xf>
    <xf numFmtId="4" fontId="6" fillId="3" borderId="23" xfId="0" applyNumberFormat="1" applyFont="1" applyFill="1" applyBorder="1" applyAlignment="1">
      <alignment horizontal="right" wrapText="1" indent="1"/>
    </xf>
    <xf numFmtId="4" fontId="7" fillId="0" borderId="23" xfId="0" applyNumberFormat="1" applyFont="1" applyBorder="1" applyAlignment="1">
      <alignment horizontal="right"/>
    </xf>
    <xf numFmtId="0" fontId="2" fillId="3" borderId="20" xfId="0" applyFont="1" applyFill="1" applyBorder="1" applyAlignment="1">
      <alignment horizontal="left" wrapText="1" indent="4"/>
    </xf>
    <xf numFmtId="0" fontId="2" fillId="3" borderId="20" xfId="0" applyFont="1" applyFill="1" applyBorder="1" applyAlignment="1">
      <alignment horizontal="left" wrapText="1" indent="1"/>
    </xf>
    <xf numFmtId="4" fontId="2" fillId="3" borderId="23" xfId="0" applyNumberFormat="1" applyFont="1" applyFill="1" applyBorder="1" applyAlignment="1">
      <alignment horizontal="right" wrapText="1" indent="1"/>
    </xf>
    <xf numFmtId="0" fontId="4" fillId="3" borderId="24" xfId="0" applyFont="1" applyFill="1" applyBorder="1" applyAlignment="1">
      <alignment horizontal="left" wrapText="1" indent="1"/>
    </xf>
    <xf numFmtId="4" fontId="4" fillId="3" borderId="25" xfId="0" applyNumberFormat="1" applyFont="1" applyFill="1" applyBorder="1" applyAlignment="1">
      <alignment horizontal="right" wrapText="1" indent="1"/>
    </xf>
    <xf numFmtId="0" fontId="4" fillId="3" borderId="26" xfId="0" applyFont="1" applyFill="1" applyBorder="1" applyAlignment="1">
      <alignment horizontal="left" wrapText="1" indent="4"/>
    </xf>
    <xf numFmtId="4" fontId="8" fillId="0" borderId="23" xfId="0" applyNumberFormat="1" applyFont="1" applyBorder="1" applyAlignment="1">
      <alignment horizontal="right"/>
    </xf>
    <xf numFmtId="0" fontId="4" fillId="3" borderId="26" xfId="0" applyFont="1" applyFill="1" applyBorder="1" applyAlignment="1">
      <alignment horizontal="left" wrapText="1" indent="1"/>
    </xf>
    <xf numFmtId="0" fontId="5" fillId="3" borderId="26" xfId="0" applyFont="1" applyFill="1" applyBorder="1" applyAlignment="1">
      <alignment horizontal="left" wrapText="1" indent="1"/>
    </xf>
    <xf numFmtId="0" fontId="4" fillId="3" borderId="27" xfId="0" applyFont="1" applyFill="1" applyBorder="1" applyAlignment="1">
      <alignment horizontal="left" wrapText="1" indent="4"/>
    </xf>
    <xf numFmtId="4" fontId="2" fillId="2" borderId="13" xfId="0" applyNumberFormat="1" applyFont="1" applyFill="1" applyBorder="1" applyAlignment="1">
      <alignment horizontal="right" wrapText="1" indent="1"/>
    </xf>
    <xf numFmtId="0" fontId="2" fillId="2" borderId="13" xfId="0" applyFont="1" applyFill="1" applyBorder="1" applyAlignment="1">
      <alignment horizontal="left" wrapText="1" inden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right" vertical="center" wrapText="1" indent="1"/>
    </xf>
    <xf numFmtId="0" fontId="0" fillId="0" borderId="4" xfId="0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0" fontId="4" fillId="3" borderId="26" xfId="0" applyFont="1" applyFill="1" applyBorder="1" applyAlignment="1">
      <alignment horizontal="left" vertical="center" wrapText="1" indent="4"/>
    </xf>
    <xf numFmtId="4" fontId="2" fillId="3" borderId="28" xfId="0" applyNumberFormat="1" applyFont="1" applyFill="1" applyBorder="1" applyAlignment="1">
      <alignment horizontal="right" wrapText="1" indent="1"/>
    </xf>
    <xf numFmtId="4" fontId="7" fillId="0" borderId="28" xfId="0" applyNumberFormat="1" applyFont="1" applyBorder="1" applyAlignment="1">
      <alignment horizontal="right"/>
    </xf>
    <xf numFmtId="4" fontId="7" fillId="0" borderId="29" xfId="0" applyNumberFormat="1" applyFont="1" applyBorder="1" applyAlignment="1">
      <alignment horizontal="right"/>
    </xf>
    <xf numFmtId="0" fontId="2" fillId="2" borderId="19" xfId="0" applyFont="1" applyFill="1" applyBorder="1" applyAlignment="1">
      <alignment horizontal="left" wrapText="1" indent="1"/>
    </xf>
    <xf numFmtId="0" fontId="2" fillId="2" borderId="20" xfId="0" applyFont="1" applyFill="1" applyBorder="1" applyAlignment="1">
      <alignment horizontal="left" wrapText="1" indent="1"/>
    </xf>
    <xf numFmtId="4" fontId="0" fillId="0" borderId="17" xfId="0" applyNumberFormat="1" applyFont="1" applyBorder="1" applyAlignment="1">
      <alignment horizontal="right" vertical="center"/>
    </xf>
    <xf numFmtId="4" fontId="7" fillId="0" borderId="17" xfId="0" applyNumberFormat="1" applyFont="1" applyBorder="1" applyAlignment="1">
      <alignment horizontal="right" vertical="center"/>
    </xf>
    <xf numFmtId="0" fontId="2" fillId="2" borderId="21" xfId="0" applyFont="1" applyFill="1" applyBorder="1" applyAlignment="1">
      <alignment horizontal="left" wrapText="1" indent="1"/>
    </xf>
    <xf numFmtId="4" fontId="0" fillId="0" borderId="22" xfId="0" applyNumberFormat="1" applyFont="1" applyBorder="1" applyAlignment="1">
      <alignment horizontal="right" vertical="center"/>
    </xf>
    <xf numFmtId="4" fontId="7" fillId="0" borderId="22" xfId="0" applyNumberFormat="1" applyFont="1" applyBorder="1" applyAlignment="1">
      <alignment horizontal="right" vertical="center"/>
    </xf>
    <xf numFmtId="4" fontId="2" fillId="2" borderId="8" xfId="0" applyNumberFormat="1" applyFont="1" applyFill="1" applyBorder="1" applyAlignment="1">
      <alignment horizontal="right" vertical="center" wrapText="1" indent="1"/>
    </xf>
    <xf numFmtId="4" fontId="0" fillId="0" borderId="33" xfId="0" applyNumberFormat="1" applyFont="1" applyBorder="1" applyAlignment="1">
      <alignment horizontal="right" vertical="center"/>
    </xf>
    <xf numFmtId="4" fontId="7" fillId="0" borderId="33" xfId="0" applyNumberFormat="1" applyFont="1" applyBorder="1" applyAlignment="1">
      <alignment horizontal="right" vertical="center"/>
    </xf>
    <xf numFmtId="4" fontId="7" fillId="0" borderId="19" xfId="0" applyNumberFormat="1" applyFont="1" applyBorder="1" applyAlignment="1">
      <alignment horizontal="right" vertical="center"/>
    </xf>
    <xf numFmtId="4" fontId="7" fillId="0" borderId="34" xfId="0" applyNumberFormat="1" applyFont="1" applyBorder="1" applyAlignment="1">
      <alignment horizontal="right" vertical="center"/>
    </xf>
    <xf numFmtId="4" fontId="7" fillId="0" borderId="20" xfId="0" applyNumberFormat="1" applyFont="1" applyBorder="1" applyAlignment="1">
      <alignment horizontal="right" vertical="center"/>
    </xf>
    <xf numFmtId="4" fontId="7" fillId="0" borderId="23" xfId="0" applyNumberFormat="1" applyFont="1" applyBorder="1" applyAlignment="1">
      <alignment horizontal="right" vertical="center"/>
    </xf>
    <xf numFmtId="4" fontId="7" fillId="0" borderId="21" xfId="0" applyNumberFormat="1" applyFont="1" applyBorder="1" applyAlignment="1">
      <alignment horizontal="right" vertical="center"/>
    </xf>
    <xf numFmtId="4" fontId="7" fillId="0" borderId="29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4" fontId="3" fillId="0" borderId="4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0" fillId="0" borderId="31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0" fontId="0" fillId="0" borderId="9" xfId="0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Prilagođeno 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58"/>
  <sheetViews>
    <sheetView topLeftCell="A43" workbookViewId="0">
      <selection activeCell="G17" sqref="G17"/>
    </sheetView>
  </sheetViews>
  <sheetFormatPr defaultRowHeight="15" x14ac:dyDescent="0.25"/>
  <cols>
    <col min="1" max="1" width="43" customWidth="1"/>
    <col min="2" max="2" width="15.28515625" customWidth="1"/>
    <col min="3" max="3" width="14.28515625" customWidth="1"/>
    <col min="4" max="4" width="13.5703125" customWidth="1"/>
    <col min="5" max="5" width="15.140625" customWidth="1"/>
    <col min="6" max="6" width="14.5703125" customWidth="1"/>
  </cols>
  <sheetData>
    <row r="2" spans="1:6" x14ac:dyDescent="0.25">
      <c r="A2" s="98" t="s">
        <v>101</v>
      </c>
      <c r="B2" s="99"/>
      <c r="C2" s="99"/>
      <c r="D2" s="99"/>
      <c r="E2" s="99"/>
    </row>
    <row r="3" spans="1:6" x14ac:dyDescent="0.25">
      <c r="A3" s="98" t="s">
        <v>118</v>
      </c>
      <c r="B3" s="98"/>
      <c r="C3" s="98"/>
      <c r="D3" s="98"/>
      <c r="E3" s="98"/>
    </row>
    <row r="4" spans="1:6" ht="15" customHeight="1" x14ac:dyDescent="0.25">
      <c r="A4" s="100" t="s">
        <v>114</v>
      </c>
      <c r="B4" s="101"/>
      <c r="C4" s="101"/>
      <c r="D4" s="101"/>
      <c r="E4" s="101"/>
    </row>
    <row r="5" spans="1:6" ht="15" customHeight="1" x14ac:dyDescent="0.25">
      <c r="A5" s="100" t="s">
        <v>115</v>
      </c>
      <c r="B5" s="101"/>
      <c r="C5" s="101"/>
      <c r="D5" s="101"/>
      <c r="E5" s="101"/>
    </row>
    <row r="6" spans="1:6" ht="15.75" thickBot="1" x14ac:dyDescent="0.3"/>
    <row r="7" spans="1:6" ht="26.25" thickBot="1" x14ac:dyDescent="0.3">
      <c r="A7" s="3" t="s">
        <v>0</v>
      </c>
      <c r="B7" s="16" t="s">
        <v>119</v>
      </c>
      <c r="C7" s="19" t="s">
        <v>120</v>
      </c>
      <c r="D7" s="18" t="s">
        <v>121</v>
      </c>
      <c r="E7" s="18" t="s">
        <v>105</v>
      </c>
      <c r="F7" s="18" t="s">
        <v>122</v>
      </c>
    </row>
    <row r="8" spans="1:6" ht="15.75" thickBot="1" x14ac:dyDescent="0.3">
      <c r="A8" s="22" t="s">
        <v>36</v>
      </c>
      <c r="B8" s="23"/>
      <c r="C8" s="23">
        <v>2</v>
      </c>
      <c r="D8" s="17">
        <v>3</v>
      </c>
      <c r="E8" s="17">
        <v>4</v>
      </c>
      <c r="F8" s="17">
        <v>5</v>
      </c>
    </row>
    <row r="9" spans="1:6" ht="26.25" x14ac:dyDescent="0.25">
      <c r="A9" s="20" t="s">
        <v>1</v>
      </c>
      <c r="B9" s="26">
        <f>SUM(B10+B11+B12)</f>
        <v>467144.22</v>
      </c>
      <c r="C9" s="26">
        <f t="shared" ref="C9:D9" si="0">SUM(C10+C11+C12)</f>
        <v>618000</v>
      </c>
      <c r="D9" s="26">
        <f t="shared" si="0"/>
        <v>740000</v>
      </c>
      <c r="E9" s="26">
        <v>740000</v>
      </c>
      <c r="F9" s="26">
        <v>740000</v>
      </c>
    </row>
    <row r="10" spans="1:6" x14ac:dyDescent="0.25">
      <c r="A10" s="4" t="s">
        <v>2</v>
      </c>
      <c r="B10" s="25">
        <v>0</v>
      </c>
      <c r="C10" s="25">
        <v>0</v>
      </c>
      <c r="D10" s="25">
        <v>0</v>
      </c>
      <c r="E10" s="25"/>
      <c r="F10" s="25"/>
    </row>
    <row r="11" spans="1:6" ht="26.25" x14ac:dyDescent="0.25">
      <c r="A11" s="4" t="s">
        <v>3</v>
      </c>
      <c r="B11" s="25">
        <v>467144.22</v>
      </c>
      <c r="C11" s="25">
        <v>618000</v>
      </c>
      <c r="D11" s="25">
        <v>740000</v>
      </c>
      <c r="E11" s="25">
        <v>0</v>
      </c>
      <c r="F11" s="25"/>
    </row>
    <row r="12" spans="1:6" x14ac:dyDescent="0.25">
      <c r="A12" s="4" t="s">
        <v>4</v>
      </c>
      <c r="B12" s="25">
        <v>0</v>
      </c>
      <c r="C12" s="27">
        <v>0</v>
      </c>
      <c r="D12" s="15">
        <v>0</v>
      </c>
      <c r="E12" s="15"/>
      <c r="F12" s="15"/>
    </row>
    <row r="13" spans="1:6" x14ac:dyDescent="0.25">
      <c r="A13" s="21" t="s">
        <v>5</v>
      </c>
      <c r="B13" s="24">
        <f>SUM(B14)</f>
        <v>119.26</v>
      </c>
      <c r="C13" s="24">
        <f t="shared" ref="C13:D13" si="1">SUM(C14)</f>
        <v>60</v>
      </c>
      <c r="D13" s="24">
        <f t="shared" si="1"/>
        <v>100</v>
      </c>
      <c r="E13" s="24">
        <v>100</v>
      </c>
      <c r="F13" s="24">
        <v>100</v>
      </c>
    </row>
    <row r="14" spans="1:6" x14ac:dyDescent="0.25">
      <c r="A14" s="4" t="s">
        <v>6</v>
      </c>
      <c r="B14" s="25">
        <v>119.26</v>
      </c>
      <c r="C14" s="25">
        <v>60</v>
      </c>
      <c r="D14" s="25">
        <v>100</v>
      </c>
      <c r="E14" s="25"/>
      <c r="F14" s="25"/>
    </row>
    <row r="15" spans="1:6" ht="39" x14ac:dyDescent="0.25">
      <c r="A15" s="21" t="s">
        <v>7</v>
      </c>
      <c r="B15" s="24">
        <f>SUM(B16)</f>
        <v>125350.14</v>
      </c>
      <c r="C15" s="24">
        <f>SUM(C16)</f>
        <v>130325.35</v>
      </c>
      <c r="D15" s="24">
        <f t="shared" ref="D15" si="2">SUM(D16)</f>
        <v>127102</v>
      </c>
      <c r="E15" s="24">
        <v>127102</v>
      </c>
      <c r="F15" s="24">
        <v>127102</v>
      </c>
    </row>
    <row r="16" spans="1:6" x14ac:dyDescent="0.25">
      <c r="A16" s="4" t="s">
        <v>8</v>
      </c>
      <c r="B16" s="25">
        <v>125350.14</v>
      </c>
      <c r="C16" s="25">
        <v>130325.35</v>
      </c>
      <c r="D16" s="25">
        <v>127102</v>
      </c>
      <c r="E16" s="25"/>
      <c r="F16" s="25"/>
    </row>
    <row r="17" spans="1:6" ht="39" x14ac:dyDescent="0.25">
      <c r="A17" s="21" t="s">
        <v>9</v>
      </c>
      <c r="B17" s="24">
        <f>SUM(B18)</f>
        <v>13494.15</v>
      </c>
      <c r="C17" s="24">
        <f t="shared" ref="C17:D17" si="3">SUM(C18)</f>
        <v>20000</v>
      </c>
      <c r="D17" s="24">
        <f t="shared" si="3"/>
        <v>14000</v>
      </c>
      <c r="E17" s="24">
        <v>18000</v>
      </c>
      <c r="F17" s="24">
        <v>18000</v>
      </c>
    </row>
    <row r="18" spans="1:6" ht="26.25" x14ac:dyDescent="0.25">
      <c r="A18" s="4" t="s">
        <v>10</v>
      </c>
      <c r="B18" s="25">
        <v>13494.15</v>
      </c>
      <c r="C18" s="25">
        <v>20000</v>
      </c>
      <c r="D18" s="25">
        <v>14000</v>
      </c>
      <c r="E18" s="25"/>
      <c r="F18" s="25"/>
    </row>
    <row r="19" spans="1:6" ht="26.25" x14ac:dyDescent="0.25">
      <c r="A19" s="21" t="s">
        <v>11</v>
      </c>
      <c r="B19" s="24">
        <f>SUM(B20)</f>
        <v>161287.20000000001</v>
      </c>
      <c r="C19" s="24">
        <f t="shared" ref="C19:D19" si="4">SUM(C20)</f>
        <v>160102.39999999999</v>
      </c>
      <c r="D19" s="24">
        <f t="shared" si="4"/>
        <v>162102</v>
      </c>
      <c r="E19" s="24">
        <v>162102</v>
      </c>
      <c r="F19" s="24">
        <v>162102</v>
      </c>
    </row>
    <row r="20" spans="1:6" ht="39" x14ac:dyDescent="0.25">
      <c r="A20" s="4" t="s">
        <v>12</v>
      </c>
      <c r="B20" s="67">
        <v>161287.20000000001</v>
      </c>
      <c r="C20" s="41">
        <v>160102.39999999999</v>
      </c>
      <c r="D20" s="41">
        <v>162102</v>
      </c>
      <c r="E20" s="41"/>
      <c r="F20" s="41"/>
    </row>
    <row r="21" spans="1:6" ht="26.25" x14ac:dyDescent="0.25">
      <c r="A21" s="21" t="s">
        <v>13</v>
      </c>
      <c r="B21" s="24">
        <f>SUM(B22)</f>
        <v>0</v>
      </c>
      <c r="C21" s="24">
        <f t="shared" ref="C21:F21" si="5">SUM(C22)</f>
        <v>0</v>
      </c>
      <c r="D21" s="24">
        <f t="shared" si="5"/>
        <v>0</v>
      </c>
      <c r="E21" s="24">
        <f t="shared" si="5"/>
        <v>0</v>
      </c>
      <c r="F21" s="24">
        <f t="shared" si="5"/>
        <v>0</v>
      </c>
    </row>
    <row r="22" spans="1:6" x14ac:dyDescent="0.25">
      <c r="A22" s="4" t="s">
        <v>14</v>
      </c>
      <c r="B22" s="25">
        <v>0</v>
      </c>
      <c r="C22" s="25">
        <v>0</v>
      </c>
      <c r="D22" s="25">
        <v>0</v>
      </c>
      <c r="E22" s="25"/>
      <c r="F22" s="25"/>
    </row>
    <row r="23" spans="1:6" x14ac:dyDescent="0.25">
      <c r="A23" s="21" t="s">
        <v>15</v>
      </c>
      <c r="B23" s="24">
        <f>SUM(B9+B13+B15+B17+B19+B21)</f>
        <v>767394.97</v>
      </c>
      <c r="C23" s="24">
        <f>SUM(C9+C13+C15+C17+C19)</f>
        <v>928487.75</v>
      </c>
      <c r="D23" s="24">
        <f t="shared" ref="D23:F23" si="6">SUM(D9+D13+D15+D17+D19+D21)</f>
        <v>1043304</v>
      </c>
      <c r="E23" s="24">
        <f t="shared" si="6"/>
        <v>1047304</v>
      </c>
      <c r="F23" s="24">
        <f t="shared" si="6"/>
        <v>1047304</v>
      </c>
    </row>
    <row r="24" spans="1:6" x14ac:dyDescent="0.25">
      <c r="A24" s="21" t="s">
        <v>36</v>
      </c>
      <c r="B24" s="68"/>
      <c r="C24" s="27"/>
      <c r="D24" s="15"/>
      <c r="E24" s="15"/>
      <c r="F24" s="15"/>
    </row>
    <row r="25" spans="1:6" x14ac:dyDescent="0.25">
      <c r="A25" s="4" t="s">
        <v>16</v>
      </c>
      <c r="B25" s="25">
        <f>SUM(B9+B13+B15+B17+B19)</f>
        <v>767394.97</v>
      </c>
      <c r="C25" s="25">
        <f>SUM(C23)</f>
        <v>928487.75</v>
      </c>
      <c r="D25" s="25">
        <f>SUM(D9+D13+D15+D17+D19)</f>
        <v>1043304</v>
      </c>
      <c r="E25" s="25">
        <f t="shared" ref="E25:F25" si="7">SUM(E9+E13+E15+E17+E19)</f>
        <v>1047304</v>
      </c>
      <c r="F25" s="25">
        <f t="shared" si="7"/>
        <v>1047304</v>
      </c>
    </row>
    <row r="26" spans="1:6" x14ac:dyDescent="0.25">
      <c r="A26" s="4" t="s">
        <v>17</v>
      </c>
      <c r="B26" s="25">
        <f>SUM(B21)</f>
        <v>0</v>
      </c>
      <c r="C26" s="25"/>
      <c r="D26" s="25">
        <f t="shared" ref="D26:F26" si="8">SUM(D21)</f>
        <v>0</v>
      </c>
      <c r="E26" s="25">
        <f t="shared" si="8"/>
        <v>0</v>
      </c>
      <c r="F26" s="25">
        <f t="shared" si="8"/>
        <v>0</v>
      </c>
    </row>
    <row r="27" spans="1:6" x14ac:dyDescent="0.25">
      <c r="A27" s="4" t="s">
        <v>40</v>
      </c>
      <c r="B27" s="25">
        <f>SUM(B25+B26)</f>
        <v>767394.97</v>
      </c>
      <c r="C27" s="25">
        <f>SUM(C25+C26)</f>
        <v>928487.75</v>
      </c>
      <c r="D27" s="25">
        <f t="shared" ref="D27:F27" si="9">SUM(D25+D26)</f>
        <v>1043304</v>
      </c>
      <c r="E27" s="25">
        <f t="shared" si="9"/>
        <v>1047304</v>
      </c>
      <c r="F27" s="25">
        <f t="shared" si="9"/>
        <v>1047304</v>
      </c>
    </row>
    <row r="28" spans="1:6" x14ac:dyDescent="0.25">
      <c r="A28" s="4" t="s">
        <v>87</v>
      </c>
      <c r="B28" s="67">
        <v>28089.37</v>
      </c>
      <c r="C28" s="41">
        <v>56281.77</v>
      </c>
      <c r="D28" s="40">
        <v>4000</v>
      </c>
      <c r="E28" s="40">
        <v>0</v>
      </c>
      <c r="F28" s="40">
        <v>0</v>
      </c>
    </row>
    <row r="29" spans="1:6" ht="26.25" x14ac:dyDescent="0.25">
      <c r="A29" s="21" t="s">
        <v>38</v>
      </c>
      <c r="B29" s="24">
        <f>SUM(B27+B28)</f>
        <v>795484.34</v>
      </c>
      <c r="C29" s="24">
        <f t="shared" ref="C29:F29" si="10">SUM(C27+C28)</f>
        <v>984769.52</v>
      </c>
      <c r="D29" s="24">
        <f t="shared" si="10"/>
        <v>1047304</v>
      </c>
      <c r="E29" s="24">
        <f t="shared" si="10"/>
        <v>1047304</v>
      </c>
      <c r="F29" s="24">
        <f t="shared" si="10"/>
        <v>1047304</v>
      </c>
    </row>
    <row r="31" spans="1:6" x14ac:dyDescent="0.25">
      <c r="A31" s="98" t="s">
        <v>102</v>
      </c>
      <c r="B31" s="99"/>
      <c r="C31" s="99"/>
      <c r="D31" s="99"/>
      <c r="E31" s="99"/>
    </row>
    <row r="32" spans="1:6" ht="15.75" thickBot="1" x14ac:dyDescent="0.3"/>
    <row r="33" spans="1:6" ht="26.25" thickBot="1" x14ac:dyDescent="0.3">
      <c r="A33" s="1" t="s">
        <v>0</v>
      </c>
      <c r="B33" s="16" t="s">
        <v>119</v>
      </c>
      <c r="C33" s="19" t="s">
        <v>120</v>
      </c>
      <c r="D33" s="18" t="s">
        <v>121</v>
      </c>
      <c r="E33" s="18" t="s">
        <v>105</v>
      </c>
      <c r="F33" s="18" t="s">
        <v>122</v>
      </c>
    </row>
    <row r="34" spans="1:6" ht="15.75" thickBot="1" x14ac:dyDescent="0.3">
      <c r="A34" s="2" t="s">
        <v>37</v>
      </c>
      <c r="B34" s="28"/>
      <c r="C34" s="29">
        <v>2</v>
      </c>
      <c r="D34" s="30">
        <v>3</v>
      </c>
      <c r="E34" s="30">
        <v>4</v>
      </c>
      <c r="F34" s="30">
        <v>5</v>
      </c>
    </row>
    <row r="35" spans="1:6" x14ac:dyDescent="0.25">
      <c r="A35" s="20" t="s">
        <v>18</v>
      </c>
      <c r="B35" s="24">
        <f>SUM(B36+B37+B38)</f>
        <v>473924.77999999997</v>
      </c>
      <c r="C35" s="24">
        <f t="shared" ref="C35:D35" si="11">SUM(C36+C37+C38)</f>
        <v>632300</v>
      </c>
      <c r="D35" s="24">
        <f t="shared" si="11"/>
        <v>751700</v>
      </c>
      <c r="E35" s="24">
        <v>751700</v>
      </c>
      <c r="F35" s="24">
        <v>751700</v>
      </c>
    </row>
    <row r="36" spans="1:6" x14ac:dyDescent="0.25">
      <c r="A36" s="4" t="s">
        <v>19</v>
      </c>
      <c r="B36" s="25">
        <v>387794.18</v>
      </c>
      <c r="C36" s="25">
        <v>504500</v>
      </c>
      <c r="D36" s="25">
        <v>604000</v>
      </c>
      <c r="E36" s="25"/>
      <c r="F36" s="25"/>
    </row>
    <row r="37" spans="1:6" x14ac:dyDescent="0.25">
      <c r="A37" s="4" t="s">
        <v>20</v>
      </c>
      <c r="B37" s="25">
        <v>22144.560000000001</v>
      </c>
      <c r="C37" s="25">
        <v>42000</v>
      </c>
      <c r="D37" s="37">
        <v>47000</v>
      </c>
      <c r="E37" s="37"/>
      <c r="F37" s="37"/>
    </row>
    <row r="38" spans="1:6" x14ac:dyDescent="0.25">
      <c r="A38" s="4" t="s">
        <v>21</v>
      </c>
      <c r="B38" s="25">
        <v>63986.04</v>
      </c>
      <c r="C38" s="25">
        <v>85800</v>
      </c>
      <c r="D38" s="37">
        <v>100700</v>
      </c>
      <c r="E38" s="37"/>
      <c r="F38" s="37"/>
    </row>
    <row r="39" spans="1:6" x14ac:dyDescent="0.25">
      <c r="A39" s="21" t="s">
        <v>22</v>
      </c>
      <c r="B39" s="24">
        <f>SUM(B40+B41+B42+B43)</f>
        <v>281514.59000000003</v>
      </c>
      <c r="C39" s="24">
        <f t="shared" ref="C39:D39" si="12">SUM(C40+C41+C42+C43)</f>
        <v>311136.34999999998</v>
      </c>
      <c r="D39" s="24">
        <f t="shared" si="12"/>
        <v>294404</v>
      </c>
      <c r="E39" s="24">
        <v>294404</v>
      </c>
      <c r="F39" s="24">
        <v>294404</v>
      </c>
    </row>
    <row r="40" spans="1:6" x14ac:dyDescent="0.25">
      <c r="A40" s="4" t="s">
        <v>23</v>
      </c>
      <c r="B40" s="25">
        <v>25613.07</v>
      </c>
      <c r="C40" s="25">
        <v>32900</v>
      </c>
      <c r="D40" s="25">
        <v>33600</v>
      </c>
      <c r="E40" s="25"/>
      <c r="F40" s="25"/>
    </row>
    <row r="41" spans="1:6" x14ac:dyDescent="0.25">
      <c r="A41" s="4" t="s">
        <v>24</v>
      </c>
      <c r="B41" s="25">
        <v>173433.06</v>
      </c>
      <c r="C41" s="37">
        <v>184729.84</v>
      </c>
      <c r="D41" s="37">
        <v>174885</v>
      </c>
      <c r="E41" s="37"/>
      <c r="F41" s="37"/>
    </row>
    <row r="42" spans="1:6" x14ac:dyDescent="0.25">
      <c r="A42" s="4" t="s">
        <v>25</v>
      </c>
      <c r="B42" s="25">
        <v>69136.710000000006</v>
      </c>
      <c r="C42" s="37">
        <v>80245.509999999995</v>
      </c>
      <c r="D42" s="37">
        <v>71773</v>
      </c>
      <c r="E42" s="37"/>
      <c r="F42" s="37"/>
    </row>
    <row r="43" spans="1:6" x14ac:dyDescent="0.25">
      <c r="A43" s="4" t="s">
        <v>26</v>
      </c>
      <c r="B43" s="25">
        <v>13331.75</v>
      </c>
      <c r="C43" s="37">
        <v>13261</v>
      </c>
      <c r="D43" s="37">
        <v>14146</v>
      </c>
      <c r="E43" s="37"/>
      <c r="F43" s="37"/>
    </row>
    <row r="44" spans="1:6" x14ac:dyDescent="0.25">
      <c r="A44" s="21" t="s">
        <v>27</v>
      </c>
      <c r="B44" s="24">
        <f>SUM(B45)</f>
        <v>811.93</v>
      </c>
      <c r="C44" s="24">
        <f t="shared" ref="C44:D44" si="13">SUM(C45)</f>
        <v>900</v>
      </c>
      <c r="D44" s="24">
        <f t="shared" si="13"/>
        <v>1200</v>
      </c>
      <c r="E44" s="24">
        <v>1200</v>
      </c>
      <c r="F44" s="24">
        <v>1200</v>
      </c>
    </row>
    <row r="45" spans="1:6" x14ac:dyDescent="0.25">
      <c r="A45" s="4" t="s">
        <v>28</v>
      </c>
      <c r="B45" s="25">
        <v>811.93</v>
      </c>
      <c r="C45" s="25">
        <v>900</v>
      </c>
      <c r="D45" s="25">
        <v>1200</v>
      </c>
      <c r="E45" s="25"/>
      <c r="F45" s="25"/>
    </row>
    <row r="46" spans="1:6" ht="26.25" x14ac:dyDescent="0.25">
      <c r="A46" s="21" t="s">
        <v>107</v>
      </c>
      <c r="B46" s="24">
        <f>SUM(B47)</f>
        <v>475</v>
      </c>
      <c r="C46" s="25">
        <f>SUM(C47)</f>
        <v>0</v>
      </c>
      <c r="D46" s="25"/>
      <c r="E46" s="25"/>
      <c r="F46" s="25"/>
    </row>
    <row r="47" spans="1:6" x14ac:dyDescent="0.25">
      <c r="A47" s="4" t="s">
        <v>106</v>
      </c>
      <c r="B47" s="25">
        <v>475</v>
      </c>
      <c r="C47" s="25">
        <v>0</v>
      </c>
      <c r="D47" s="25"/>
      <c r="E47" s="25"/>
      <c r="F47" s="25"/>
    </row>
    <row r="48" spans="1:6" ht="26.25" x14ac:dyDescent="0.25">
      <c r="A48" s="21" t="s">
        <v>29</v>
      </c>
      <c r="B48" s="24">
        <f>SUM(B49+B50)</f>
        <v>22019.29</v>
      </c>
      <c r="C48" s="24">
        <f>SUM(C49+C50)</f>
        <v>13301.37</v>
      </c>
      <c r="D48" s="24">
        <f t="shared" ref="D48:F48" si="14">SUM(D49)</f>
        <v>0</v>
      </c>
      <c r="E48" s="24"/>
      <c r="F48" s="24">
        <f t="shared" si="14"/>
        <v>0</v>
      </c>
    </row>
    <row r="49" spans="1:6" x14ac:dyDescent="0.25">
      <c r="A49" s="4" t="s">
        <v>30</v>
      </c>
      <c r="B49" s="25">
        <v>21644.29</v>
      </c>
      <c r="C49" s="25">
        <v>13301.37</v>
      </c>
      <c r="D49" s="25">
        <v>0</v>
      </c>
      <c r="E49" s="25"/>
      <c r="F49" s="25"/>
    </row>
    <row r="50" spans="1:6" x14ac:dyDescent="0.25">
      <c r="A50" s="4" t="s">
        <v>108</v>
      </c>
      <c r="B50" s="25">
        <v>375</v>
      </c>
      <c r="C50" s="25">
        <v>0</v>
      </c>
      <c r="D50" s="25"/>
      <c r="E50" s="25"/>
      <c r="F50" s="25"/>
    </row>
    <row r="51" spans="1:6" ht="26.25" x14ac:dyDescent="0.25">
      <c r="A51" s="21" t="s">
        <v>31</v>
      </c>
      <c r="B51" s="24">
        <f>SUM(B52)</f>
        <v>16738.75</v>
      </c>
      <c r="C51" s="24">
        <f t="shared" ref="C51:D51" si="15">SUM(C52)</f>
        <v>27131.8</v>
      </c>
      <c r="D51" s="24">
        <f t="shared" si="15"/>
        <v>0</v>
      </c>
      <c r="E51" s="24">
        <v>0</v>
      </c>
      <c r="F51" s="24">
        <v>0</v>
      </c>
    </row>
    <row r="52" spans="1:6" ht="26.25" x14ac:dyDescent="0.25">
      <c r="A52" s="4" t="s">
        <v>32</v>
      </c>
      <c r="B52" s="25">
        <v>16738.75</v>
      </c>
      <c r="C52" s="25">
        <v>27131.8</v>
      </c>
      <c r="D52" s="25">
        <v>0</v>
      </c>
      <c r="E52" s="25"/>
      <c r="F52" s="25"/>
    </row>
    <row r="53" spans="1:6" x14ac:dyDescent="0.25">
      <c r="A53" s="21" t="s">
        <v>33</v>
      </c>
      <c r="B53" s="24">
        <f>SUM(B35+B39+B44+B48+B51+B46)</f>
        <v>795484.34000000008</v>
      </c>
      <c r="C53" s="24">
        <f t="shared" ref="C53:F53" si="16">SUM(C35+C39+C44+C48+C51)</f>
        <v>984769.52</v>
      </c>
      <c r="D53" s="24">
        <f>SUM(D35+D39+D44+D48+D51)</f>
        <v>1047304</v>
      </c>
      <c r="E53" s="24">
        <f t="shared" si="16"/>
        <v>1047304</v>
      </c>
      <c r="F53" s="24">
        <f t="shared" si="16"/>
        <v>1047304</v>
      </c>
    </row>
    <row r="54" spans="1:6" x14ac:dyDescent="0.25">
      <c r="A54" s="21" t="s">
        <v>36</v>
      </c>
      <c r="B54" s="6"/>
      <c r="C54" s="38"/>
      <c r="D54" s="37"/>
      <c r="E54" s="37"/>
      <c r="F54" s="37"/>
    </row>
    <row r="55" spans="1:6" x14ac:dyDescent="0.25">
      <c r="A55" s="4" t="s">
        <v>34</v>
      </c>
      <c r="B55" s="25">
        <f>SUM(B35+B39+B44)</f>
        <v>756251.3</v>
      </c>
      <c r="C55" s="25">
        <f t="shared" ref="C55:F55" si="17">SUM(C35+C39+C44)</f>
        <v>944336.35</v>
      </c>
      <c r="D55" s="25">
        <f>SUM(D35+D39+D44)</f>
        <v>1047304</v>
      </c>
      <c r="E55" s="25">
        <f t="shared" si="17"/>
        <v>1047304</v>
      </c>
      <c r="F55" s="25">
        <f t="shared" si="17"/>
        <v>1047304</v>
      </c>
    </row>
    <row r="56" spans="1:6" x14ac:dyDescent="0.25">
      <c r="A56" s="4" t="s">
        <v>35</v>
      </c>
      <c r="B56" s="25">
        <f>SUM(B46+B48+B51)</f>
        <v>39233.040000000001</v>
      </c>
      <c r="C56" s="25">
        <f>SUM(C48+C51+C46)</f>
        <v>40433.17</v>
      </c>
      <c r="D56" s="25">
        <f>SUM(D48+D51)</f>
        <v>0</v>
      </c>
      <c r="E56" s="25">
        <f>SUM(E48+E51)</f>
        <v>0</v>
      </c>
      <c r="F56" s="25">
        <f>SUM(F48+F51)</f>
        <v>0</v>
      </c>
    </row>
    <row r="57" spans="1:6" x14ac:dyDescent="0.25">
      <c r="A57" s="21" t="s">
        <v>39</v>
      </c>
      <c r="B57" s="24">
        <f>SUM(B55+B56)</f>
        <v>795484.34000000008</v>
      </c>
      <c r="C57" s="24">
        <f t="shared" ref="C57:F57" si="18">SUM(C55+C56)</f>
        <v>984769.52</v>
      </c>
      <c r="D57" s="24">
        <f t="shared" si="18"/>
        <v>1047304</v>
      </c>
      <c r="E57" s="24">
        <f t="shared" si="18"/>
        <v>1047304</v>
      </c>
      <c r="F57" s="24">
        <f t="shared" si="18"/>
        <v>1047304</v>
      </c>
    </row>
    <row r="58" spans="1:6" x14ac:dyDescent="0.25">
      <c r="C58" s="39"/>
    </row>
  </sheetData>
  <mergeCells count="5">
    <mergeCell ref="A31:E31"/>
    <mergeCell ref="A3:E3"/>
    <mergeCell ref="A2:E2"/>
    <mergeCell ref="A4:E4"/>
    <mergeCell ref="A5:E5"/>
  </mergeCell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39"/>
  <sheetViews>
    <sheetView tabSelected="1" workbookViewId="0">
      <selection activeCell="G30" sqref="G30"/>
    </sheetView>
  </sheetViews>
  <sheetFormatPr defaultRowHeight="15" x14ac:dyDescent="0.25"/>
  <cols>
    <col min="1" max="1" width="10.7109375" customWidth="1"/>
    <col min="2" max="2" width="34.140625" customWidth="1"/>
    <col min="3" max="3" width="17.28515625" customWidth="1"/>
    <col min="4" max="4" width="13.85546875" customWidth="1"/>
    <col min="5" max="5" width="13.42578125" customWidth="1"/>
    <col min="6" max="6" width="14.140625" customWidth="1"/>
    <col min="7" max="7" width="15" customWidth="1"/>
    <col min="8" max="8" width="11.28515625" customWidth="1"/>
  </cols>
  <sheetData>
    <row r="2" spans="1:7" x14ac:dyDescent="0.25">
      <c r="A2" s="98" t="s">
        <v>101</v>
      </c>
      <c r="B2" s="99"/>
      <c r="C2" s="99"/>
      <c r="D2" s="99"/>
      <c r="E2" s="99"/>
      <c r="F2" s="99"/>
      <c r="G2" s="99"/>
    </row>
    <row r="3" spans="1:7" x14ac:dyDescent="0.25">
      <c r="A3" s="98" t="s">
        <v>103</v>
      </c>
      <c r="B3" s="99"/>
      <c r="C3" s="99"/>
      <c r="D3" s="99"/>
      <c r="E3" s="99"/>
      <c r="F3" s="99"/>
      <c r="G3" s="99"/>
    </row>
    <row r="4" spans="1:7" x14ac:dyDescent="0.25">
      <c r="A4" s="98" t="s">
        <v>104</v>
      </c>
      <c r="B4" s="99"/>
      <c r="C4" s="99"/>
      <c r="D4" s="99"/>
      <c r="E4" s="99"/>
      <c r="F4" s="99"/>
      <c r="G4" s="99"/>
    </row>
    <row r="5" spans="1:7" x14ac:dyDescent="0.25">
      <c r="A5" s="98" t="s">
        <v>123</v>
      </c>
      <c r="B5" s="99"/>
      <c r="C5" s="99"/>
      <c r="D5" s="99"/>
      <c r="E5" s="99"/>
      <c r="F5" s="99"/>
      <c r="G5" s="99"/>
    </row>
    <row r="6" spans="1:7" ht="15.75" thickBot="1" x14ac:dyDescent="0.3">
      <c r="D6" s="5"/>
    </row>
    <row r="7" spans="1:7" ht="26.25" thickBot="1" x14ac:dyDescent="0.3">
      <c r="A7" s="17" t="s">
        <v>41</v>
      </c>
      <c r="B7" s="16" t="s">
        <v>42</v>
      </c>
      <c r="C7" s="16" t="s">
        <v>119</v>
      </c>
      <c r="D7" s="19" t="s">
        <v>120</v>
      </c>
      <c r="E7" s="18" t="s">
        <v>121</v>
      </c>
      <c r="F7" s="18" t="s">
        <v>105</v>
      </c>
      <c r="G7" s="18" t="s">
        <v>122</v>
      </c>
    </row>
    <row r="8" spans="1:7" ht="15.75" thickBot="1" x14ac:dyDescent="0.3">
      <c r="A8" s="9"/>
      <c r="B8" s="45"/>
      <c r="C8" s="69">
        <v>1</v>
      </c>
      <c r="D8" s="70">
        <v>2</v>
      </c>
      <c r="E8" s="30">
        <v>3</v>
      </c>
      <c r="F8" s="30">
        <v>4</v>
      </c>
      <c r="G8" s="30">
        <v>5</v>
      </c>
    </row>
    <row r="9" spans="1:7" x14ac:dyDescent="0.25">
      <c r="A9" s="10">
        <v>1</v>
      </c>
      <c r="B9" s="11" t="s">
        <v>43</v>
      </c>
      <c r="C9" s="71"/>
      <c r="D9" s="72"/>
      <c r="E9" s="72"/>
      <c r="F9" s="72"/>
      <c r="G9" s="72"/>
    </row>
    <row r="10" spans="1:7" x14ac:dyDescent="0.25">
      <c r="A10" s="8"/>
      <c r="B10" s="6" t="s">
        <v>44</v>
      </c>
      <c r="C10" s="71">
        <v>5200</v>
      </c>
      <c r="D10" s="71">
        <v>0</v>
      </c>
      <c r="E10" s="71">
        <v>0</v>
      </c>
      <c r="F10" s="71">
        <v>0</v>
      </c>
      <c r="G10" s="71">
        <v>0</v>
      </c>
    </row>
    <row r="11" spans="1:7" x14ac:dyDescent="0.25">
      <c r="A11" s="8"/>
      <c r="B11" s="6" t="s">
        <v>45</v>
      </c>
      <c r="C11" s="71">
        <v>5200</v>
      </c>
      <c r="D11" s="73">
        <v>0</v>
      </c>
      <c r="E11" s="73">
        <v>0</v>
      </c>
      <c r="F11" s="73">
        <v>0</v>
      </c>
      <c r="G11" s="73">
        <v>0</v>
      </c>
    </row>
    <row r="12" spans="1:7" x14ac:dyDescent="0.25">
      <c r="A12" s="8"/>
      <c r="B12" s="6" t="s">
        <v>46</v>
      </c>
      <c r="C12" s="71">
        <v>0</v>
      </c>
      <c r="D12" s="73">
        <f>SUM(D10-D11)</f>
        <v>0</v>
      </c>
      <c r="E12" s="73">
        <f t="shared" ref="E12:G12" si="0">SUM(E10-E11)</f>
        <v>0</v>
      </c>
      <c r="F12" s="73">
        <f t="shared" si="0"/>
        <v>0</v>
      </c>
      <c r="G12" s="73">
        <f t="shared" si="0"/>
        <v>0</v>
      </c>
    </row>
    <row r="13" spans="1:7" x14ac:dyDescent="0.25">
      <c r="A13" s="7">
        <v>3</v>
      </c>
      <c r="B13" s="14" t="s">
        <v>47</v>
      </c>
      <c r="C13" s="71"/>
      <c r="D13" s="73"/>
      <c r="E13" s="73"/>
      <c r="F13" s="73"/>
      <c r="G13" s="73"/>
    </row>
    <row r="14" spans="1:7" x14ac:dyDescent="0.25">
      <c r="A14" s="8"/>
      <c r="B14" s="6" t="s">
        <v>44</v>
      </c>
      <c r="C14" s="71">
        <v>13613.41</v>
      </c>
      <c r="D14" s="73">
        <v>20060</v>
      </c>
      <c r="E14" s="73">
        <v>14100</v>
      </c>
      <c r="F14" s="73">
        <v>18100</v>
      </c>
      <c r="G14" s="73">
        <v>18100</v>
      </c>
    </row>
    <row r="15" spans="1:7" x14ac:dyDescent="0.25">
      <c r="A15" s="8"/>
      <c r="B15" s="6" t="s">
        <v>45</v>
      </c>
      <c r="C15" s="71">
        <v>12552.87</v>
      </c>
      <c r="D15" s="73">
        <v>34947.26</v>
      </c>
      <c r="E15" s="73">
        <v>18100</v>
      </c>
      <c r="F15" s="73">
        <v>18100</v>
      </c>
      <c r="G15" s="73">
        <v>18100</v>
      </c>
    </row>
    <row r="16" spans="1:7" x14ac:dyDescent="0.25">
      <c r="A16" s="8"/>
      <c r="B16" s="6" t="s">
        <v>46</v>
      </c>
      <c r="C16" s="71">
        <f>SUM(C14-C15)</f>
        <v>1060.5399999999991</v>
      </c>
      <c r="D16" s="71">
        <f>SUM(D14-D15)</f>
        <v>-14887.260000000002</v>
      </c>
      <c r="E16" s="71">
        <f t="shared" ref="E16:G16" si="1">SUM(E14-E15)</f>
        <v>-4000</v>
      </c>
      <c r="F16" s="71">
        <f t="shared" si="1"/>
        <v>0</v>
      </c>
      <c r="G16" s="71">
        <f t="shared" si="1"/>
        <v>0</v>
      </c>
    </row>
    <row r="17" spans="1:7" x14ac:dyDescent="0.25">
      <c r="A17" s="7">
        <v>4</v>
      </c>
      <c r="B17" s="14" t="s">
        <v>49</v>
      </c>
      <c r="C17" s="71"/>
      <c r="D17" s="73"/>
      <c r="E17" s="73"/>
      <c r="F17" s="73"/>
      <c r="G17" s="73"/>
    </row>
    <row r="18" spans="1:7" x14ac:dyDescent="0.25">
      <c r="A18" s="8"/>
      <c r="B18" s="6" t="s">
        <v>44</v>
      </c>
      <c r="C18" s="71">
        <v>125350.14</v>
      </c>
      <c r="D18" s="73">
        <v>127102.39999999999</v>
      </c>
      <c r="E18" s="73">
        <v>127102</v>
      </c>
      <c r="F18" s="73">
        <v>127102</v>
      </c>
      <c r="G18" s="73">
        <v>127102</v>
      </c>
    </row>
    <row r="19" spans="1:7" x14ac:dyDescent="0.25">
      <c r="A19" s="8"/>
      <c r="B19" s="6" t="s">
        <v>45</v>
      </c>
      <c r="C19" s="71">
        <v>154500.04999999999</v>
      </c>
      <c r="D19" s="73">
        <v>168496.91</v>
      </c>
      <c r="E19" s="73">
        <v>127102</v>
      </c>
      <c r="F19" s="73">
        <v>127102</v>
      </c>
      <c r="G19" s="73">
        <v>127102</v>
      </c>
    </row>
    <row r="20" spans="1:7" x14ac:dyDescent="0.25">
      <c r="A20" s="8"/>
      <c r="B20" s="6" t="s">
        <v>46</v>
      </c>
      <c r="C20" s="71">
        <f>SUM(C18-C19)</f>
        <v>-29149.909999999989</v>
      </c>
      <c r="D20" s="71">
        <f>SUM(D18-D19)</f>
        <v>-41394.510000000009</v>
      </c>
      <c r="E20" s="71"/>
      <c r="F20" s="71">
        <f t="shared" ref="F20:G20" si="2">SUM(F18-F19)</f>
        <v>0</v>
      </c>
      <c r="G20" s="71">
        <f t="shared" si="2"/>
        <v>0</v>
      </c>
    </row>
    <row r="21" spans="1:7" x14ac:dyDescent="0.25">
      <c r="A21" s="7">
        <v>5</v>
      </c>
      <c r="B21" s="14" t="s">
        <v>48</v>
      </c>
      <c r="C21" s="71"/>
      <c r="D21" s="73"/>
      <c r="E21" s="73"/>
      <c r="F21" s="73"/>
      <c r="G21" s="73"/>
    </row>
    <row r="22" spans="1:7" x14ac:dyDescent="0.25">
      <c r="A22" s="8"/>
      <c r="B22" s="6" t="s">
        <v>44</v>
      </c>
      <c r="C22" s="71">
        <v>623231.42000000004</v>
      </c>
      <c r="D22" s="73">
        <v>778102.4</v>
      </c>
      <c r="E22" s="73">
        <v>902102</v>
      </c>
      <c r="F22" s="73">
        <v>902102</v>
      </c>
      <c r="G22" s="73">
        <v>902102</v>
      </c>
    </row>
    <row r="23" spans="1:7" x14ac:dyDescent="0.25">
      <c r="A23" s="8"/>
      <c r="B23" s="6" t="s">
        <v>45</v>
      </c>
      <c r="C23" s="71">
        <v>623231.42000000004</v>
      </c>
      <c r="D23" s="73">
        <v>778102.4</v>
      </c>
      <c r="E23" s="73">
        <v>902102</v>
      </c>
      <c r="F23" s="73">
        <v>902102</v>
      </c>
      <c r="G23" s="73">
        <v>902102</v>
      </c>
    </row>
    <row r="24" spans="1:7" x14ac:dyDescent="0.25">
      <c r="A24" s="8"/>
      <c r="B24" s="6" t="s">
        <v>46</v>
      </c>
      <c r="C24" s="71">
        <f>SUM(C22-C23)</f>
        <v>0</v>
      </c>
      <c r="D24" s="71">
        <f>SUM(D22-D23)</f>
        <v>0</v>
      </c>
      <c r="E24" s="71">
        <f t="shared" ref="E24:G24" si="3">SUM(E22-E23)</f>
        <v>0</v>
      </c>
      <c r="F24" s="71">
        <f t="shared" si="3"/>
        <v>0</v>
      </c>
      <c r="G24" s="71">
        <f t="shared" si="3"/>
        <v>0</v>
      </c>
    </row>
    <row r="25" spans="1:7" x14ac:dyDescent="0.25">
      <c r="A25" s="7">
        <v>7</v>
      </c>
      <c r="B25" s="14" t="s">
        <v>124</v>
      </c>
      <c r="C25" s="71"/>
      <c r="D25" s="73"/>
      <c r="E25" s="73"/>
      <c r="F25" s="73"/>
      <c r="G25" s="73"/>
    </row>
    <row r="26" spans="1:7" x14ac:dyDescent="0.25">
      <c r="A26" s="8"/>
      <c r="B26" s="6" t="s">
        <v>44</v>
      </c>
      <c r="C26" s="71">
        <v>0</v>
      </c>
      <c r="D26" s="73">
        <v>3222.95</v>
      </c>
      <c r="E26" s="73">
        <v>0</v>
      </c>
      <c r="F26" s="73">
        <v>0</v>
      </c>
      <c r="G26" s="73">
        <v>0</v>
      </c>
    </row>
    <row r="27" spans="1:7" x14ac:dyDescent="0.25">
      <c r="A27" s="8"/>
      <c r="B27" s="6" t="s">
        <v>45</v>
      </c>
      <c r="C27" s="71">
        <v>0</v>
      </c>
      <c r="D27" s="73">
        <v>3222.95</v>
      </c>
      <c r="E27" s="73">
        <v>0</v>
      </c>
      <c r="F27" s="73">
        <v>0</v>
      </c>
      <c r="G27" s="73">
        <v>0</v>
      </c>
    </row>
    <row r="28" spans="1:7" ht="15.75" thickBot="1" x14ac:dyDescent="0.3">
      <c r="A28" s="12"/>
      <c r="B28" s="13" t="s">
        <v>46</v>
      </c>
      <c r="C28" s="85">
        <f>SUM(C26-C27)</f>
        <v>0</v>
      </c>
      <c r="D28" s="85">
        <f>SUM(D26-D27)</f>
        <v>0</v>
      </c>
      <c r="E28" s="85">
        <f t="shared" ref="E28:G28" si="4">SUM(E26-E27)</f>
        <v>0</v>
      </c>
      <c r="F28" s="85">
        <f t="shared" si="4"/>
        <v>0</v>
      </c>
      <c r="G28" s="85">
        <f t="shared" si="4"/>
        <v>0</v>
      </c>
    </row>
    <row r="29" spans="1:7" x14ac:dyDescent="0.25">
      <c r="A29" s="46"/>
      <c r="B29" s="78" t="s">
        <v>50</v>
      </c>
      <c r="C29" s="86">
        <f>SUM(C10+C14+C18+C22+C26)</f>
        <v>767394.97</v>
      </c>
      <c r="D29" s="87">
        <f>SUM(D10+D14+D18+D22+D26)</f>
        <v>928487.75</v>
      </c>
      <c r="E29" s="87">
        <f t="shared" ref="E29:G29" si="5">SUM(E10+E14+E18+E22+E26)</f>
        <v>1043304</v>
      </c>
      <c r="F29" s="88">
        <f t="shared" si="5"/>
        <v>1047304</v>
      </c>
      <c r="G29" s="89">
        <f t="shared" si="5"/>
        <v>1047304</v>
      </c>
    </row>
    <row r="30" spans="1:7" x14ac:dyDescent="0.25">
      <c r="A30" s="46"/>
      <c r="B30" s="79" t="s">
        <v>51</v>
      </c>
      <c r="C30" s="80">
        <f>SUM(C11+C15+C19+C23+C27)</f>
        <v>795484.34000000008</v>
      </c>
      <c r="D30" s="81">
        <f>SUM(D11+D15+D19+D23+D27)</f>
        <v>984769.52</v>
      </c>
      <c r="E30" s="81">
        <f t="shared" ref="E30:G30" si="6">SUM(E11+E15+E19+E23+E27)</f>
        <v>1047304</v>
      </c>
      <c r="F30" s="90">
        <f t="shared" si="6"/>
        <v>1047304</v>
      </c>
      <c r="G30" s="91">
        <f t="shared" si="6"/>
        <v>1047304</v>
      </c>
    </row>
    <row r="31" spans="1:7" ht="15.75" thickBot="1" x14ac:dyDescent="0.3">
      <c r="A31" s="46"/>
      <c r="B31" s="82" t="s">
        <v>46</v>
      </c>
      <c r="C31" s="83">
        <f>SUM(C30-C29)</f>
        <v>28089.370000000112</v>
      </c>
      <c r="D31" s="84">
        <f>SUM(D30-D29)</f>
        <v>56281.770000000019</v>
      </c>
      <c r="E31" s="84">
        <f>SUM(E30-E29)</f>
        <v>4000</v>
      </c>
      <c r="F31" s="92">
        <f>SUM(F30-F29)</f>
        <v>0</v>
      </c>
      <c r="G31" s="93">
        <f t="shared" ref="G31" si="7">SUM(G29-G30)</f>
        <v>0</v>
      </c>
    </row>
    <row r="32" spans="1:7" x14ac:dyDescent="0.25">
      <c r="E32" s="43"/>
      <c r="F32" s="42"/>
      <c r="G32" s="42"/>
    </row>
    <row r="34" spans="1:9" x14ac:dyDescent="0.25">
      <c r="B34" s="98" t="s">
        <v>125</v>
      </c>
      <c r="C34" s="98"/>
      <c r="D34" s="98"/>
      <c r="E34" s="98"/>
      <c r="F34" s="98"/>
      <c r="G34" s="98"/>
      <c r="H34" s="5"/>
      <c r="I34" s="31"/>
    </row>
    <row r="35" spans="1:9" x14ac:dyDescent="0.25">
      <c r="E35" s="94"/>
      <c r="F35" s="94"/>
      <c r="G35" s="94"/>
      <c r="H35" s="94"/>
      <c r="I35" s="44"/>
    </row>
    <row r="36" spans="1:9" ht="30" x14ac:dyDescent="0.25">
      <c r="A36" s="95"/>
      <c r="B36" s="95"/>
      <c r="C36" s="95"/>
      <c r="D36" s="7" t="s">
        <v>130</v>
      </c>
      <c r="E36" s="7" t="s">
        <v>126</v>
      </c>
      <c r="F36" s="7" t="s">
        <v>131</v>
      </c>
      <c r="G36" s="96" t="s">
        <v>127</v>
      </c>
      <c r="H36" s="96" t="s">
        <v>132</v>
      </c>
    </row>
    <row r="37" spans="1:9" x14ac:dyDescent="0.25">
      <c r="A37" s="103" t="s">
        <v>128</v>
      </c>
      <c r="B37" s="103"/>
      <c r="C37" s="103"/>
      <c r="D37" s="97">
        <v>84371.14</v>
      </c>
      <c r="E37" s="97">
        <f>SUM(D37-D38)</f>
        <v>56281.770000000004</v>
      </c>
      <c r="F37" s="97">
        <v>4000</v>
      </c>
      <c r="G37" s="97">
        <f t="shared" ref="G37:H37" si="8">SUM(F37-F38)</f>
        <v>0</v>
      </c>
      <c r="H37" s="97">
        <f t="shared" si="8"/>
        <v>0</v>
      </c>
    </row>
    <row r="38" spans="1:9" x14ac:dyDescent="0.25">
      <c r="A38" s="104" t="s">
        <v>129</v>
      </c>
      <c r="B38" s="104"/>
      <c r="C38" s="104"/>
      <c r="D38" s="102">
        <v>28089.37</v>
      </c>
      <c r="E38" s="102">
        <v>56281.77</v>
      </c>
      <c r="F38" s="102">
        <v>4000</v>
      </c>
      <c r="G38" s="102">
        <v>0</v>
      </c>
      <c r="H38" s="102">
        <v>0</v>
      </c>
    </row>
    <row r="39" spans="1:9" x14ac:dyDescent="0.25">
      <c r="A39" s="104"/>
      <c r="B39" s="104"/>
      <c r="C39" s="104"/>
      <c r="D39" s="102"/>
      <c r="E39" s="102"/>
      <c r="F39" s="102"/>
      <c r="G39" s="102"/>
      <c r="H39" s="102"/>
    </row>
  </sheetData>
  <mergeCells count="12">
    <mergeCell ref="G38:G39"/>
    <mergeCell ref="H38:H39"/>
    <mergeCell ref="A37:C37"/>
    <mergeCell ref="A38:C39"/>
    <mergeCell ref="D38:D39"/>
    <mergeCell ref="E38:E39"/>
    <mergeCell ref="F38:F39"/>
    <mergeCell ref="A2:G2"/>
    <mergeCell ref="A5:G5"/>
    <mergeCell ref="A4:G4"/>
    <mergeCell ref="A3:G3"/>
    <mergeCell ref="B34:G3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F152"/>
  <sheetViews>
    <sheetView topLeftCell="A61" workbookViewId="0">
      <selection activeCell="F51" sqref="F51"/>
    </sheetView>
  </sheetViews>
  <sheetFormatPr defaultRowHeight="15" x14ac:dyDescent="0.25"/>
  <cols>
    <col min="1" max="1" width="50.5703125" customWidth="1"/>
    <col min="2" max="2" width="14.5703125" customWidth="1"/>
    <col min="3" max="3" width="13.42578125" customWidth="1"/>
    <col min="4" max="4" width="15.28515625" customWidth="1"/>
    <col min="5" max="5" width="13.7109375" customWidth="1"/>
    <col min="6" max="6" width="13.42578125" customWidth="1"/>
  </cols>
  <sheetData>
    <row r="2" spans="1:6" x14ac:dyDescent="0.25">
      <c r="A2" s="98" t="s">
        <v>116</v>
      </c>
      <c r="B2" s="99"/>
      <c r="C2" s="99"/>
      <c r="D2" s="99"/>
      <c r="E2" s="99"/>
      <c r="F2" s="99"/>
    </row>
    <row r="3" spans="1:6" x14ac:dyDescent="0.25">
      <c r="A3" s="98" t="s">
        <v>118</v>
      </c>
      <c r="B3" s="99"/>
      <c r="C3" s="99"/>
      <c r="D3" s="99"/>
      <c r="E3" s="99"/>
      <c r="F3" s="99"/>
    </row>
    <row r="4" spans="1:6" x14ac:dyDescent="0.25">
      <c r="A4" s="98" t="s">
        <v>117</v>
      </c>
      <c r="B4" s="99"/>
      <c r="C4" s="99"/>
      <c r="D4" s="99"/>
      <c r="E4" s="99"/>
      <c r="F4" s="99"/>
    </row>
    <row r="6" spans="1:6" x14ac:dyDescent="0.25">
      <c r="A6" s="31"/>
      <c r="B6" s="98" t="s">
        <v>102</v>
      </c>
      <c r="C6" s="98"/>
      <c r="D6" s="31"/>
    </row>
    <row r="7" spans="1:6" ht="15.75" thickBot="1" x14ac:dyDescent="0.3"/>
    <row r="8" spans="1:6" ht="15.75" customHeight="1" x14ac:dyDescent="0.25">
      <c r="A8" s="48"/>
      <c r="B8" s="107" t="str">
        <f>'opći dio II'!C7</f>
        <v>Ostvarenje 2023. g.</v>
      </c>
      <c r="C8" s="107" t="str">
        <f>'opći dio II'!D7</f>
        <v>Plan 2024. g</v>
      </c>
      <c r="D8" s="107" t="str">
        <f>'opći dio II'!E7</f>
        <v>Plan 2025. g.</v>
      </c>
      <c r="E8" s="107" t="str">
        <f>'opći dio II'!F7</f>
        <v>Projekcija 2026. g.</v>
      </c>
      <c r="F8" s="105" t="str">
        <f>'opći dio II'!G7</f>
        <v>Projekcija 2027. g.</v>
      </c>
    </row>
    <row r="9" spans="1:6" ht="15.75" customHeight="1" x14ac:dyDescent="0.25">
      <c r="A9" s="49" t="s">
        <v>0</v>
      </c>
      <c r="B9" s="108"/>
      <c r="C9" s="108"/>
      <c r="D9" s="108"/>
      <c r="E9" s="108"/>
      <c r="F9" s="106"/>
    </row>
    <row r="10" spans="1:6" x14ac:dyDescent="0.25">
      <c r="A10" s="50" t="s">
        <v>52</v>
      </c>
      <c r="B10" s="32">
        <f>SUM(B11)</f>
        <v>795484.34</v>
      </c>
      <c r="C10" s="32">
        <f t="shared" ref="C10:F10" si="0">SUM(C11)</f>
        <v>984769.52</v>
      </c>
      <c r="D10" s="32">
        <f t="shared" si="0"/>
        <v>1047304</v>
      </c>
      <c r="E10" s="32">
        <f t="shared" si="0"/>
        <v>1047304</v>
      </c>
      <c r="F10" s="51">
        <f t="shared" si="0"/>
        <v>1047304</v>
      </c>
    </row>
    <row r="11" spans="1:6" x14ac:dyDescent="0.25">
      <c r="A11" s="52" t="s">
        <v>53</v>
      </c>
      <c r="B11" s="33">
        <f>SUM(B12)</f>
        <v>795484.34</v>
      </c>
      <c r="C11" s="33">
        <f t="shared" ref="C11:F11" si="1">SUM(C12)</f>
        <v>984769.52</v>
      </c>
      <c r="D11" s="33">
        <f t="shared" si="1"/>
        <v>1047304</v>
      </c>
      <c r="E11" s="33">
        <f t="shared" si="1"/>
        <v>1047304</v>
      </c>
      <c r="F11" s="53">
        <f t="shared" si="1"/>
        <v>1047304</v>
      </c>
    </row>
    <row r="12" spans="1:6" x14ac:dyDescent="0.25">
      <c r="A12" s="52" t="s">
        <v>54</v>
      </c>
      <c r="B12" s="33">
        <f>SUM(B13)</f>
        <v>795484.34</v>
      </c>
      <c r="C12" s="33">
        <f t="shared" ref="C12:F12" si="2">SUM(C13)</f>
        <v>984769.52</v>
      </c>
      <c r="D12" s="33">
        <f t="shared" si="2"/>
        <v>1047304</v>
      </c>
      <c r="E12" s="33">
        <f t="shared" si="2"/>
        <v>1047304</v>
      </c>
      <c r="F12" s="53">
        <f t="shared" si="2"/>
        <v>1047304</v>
      </c>
    </row>
    <row r="13" spans="1:6" x14ac:dyDescent="0.25">
      <c r="A13" s="54" t="s">
        <v>55</v>
      </c>
      <c r="B13" s="34">
        <f>SUM(B14+B15+B16+B17+B18+B19+B20+B21+B22+B23)</f>
        <v>795484.34</v>
      </c>
      <c r="C13" s="34">
        <f>SUM(C14+C15+C16+C17+C18+C19+C20+C21+C22+C23)</f>
        <v>984769.52</v>
      </c>
      <c r="D13" s="34">
        <f t="shared" ref="D13:F13" si="3">SUM(D14+D15+D16+D17+D18+D19+D20+D21+D22+D23)</f>
        <v>1047304</v>
      </c>
      <c r="E13" s="34">
        <f t="shared" si="3"/>
        <v>1047304</v>
      </c>
      <c r="F13" s="55">
        <f t="shared" si="3"/>
        <v>1047304</v>
      </c>
    </row>
    <row r="14" spans="1:6" ht="26.25" x14ac:dyDescent="0.25">
      <c r="A14" s="54" t="s">
        <v>56</v>
      </c>
      <c r="B14" s="34">
        <f>SUM(B114)</f>
        <v>0</v>
      </c>
      <c r="C14" s="34">
        <f t="shared" ref="C14:F14" si="4">SUM(C114)</f>
        <v>0</v>
      </c>
      <c r="D14" s="34">
        <f t="shared" si="4"/>
        <v>0</v>
      </c>
      <c r="E14" s="34">
        <f t="shared" si="4"/>
        <v>0</v>
      </c>
      <c r="F14" s="55">
        <f t="shared" si="4"/>
        <v>0</v>
      </c>
    </row>
    <row r="15" spans="1:6" x14ac:dyDescent="0.25">
      <c r="A15" s="54" t="s">
        <v>57</v>
      </c>
      <c r="B15" s="34">
        <v>0</v>
      </c>
      <c r="C15" s="37"/>
      <c r="D15" s="37"/>
      <c r="E15" s="37"/>
      <c r="F15" s="56"/>
    </row>
    <row r="16" spans="1:6" ht="26.25" x14ac:dyDescent="0.25">
      <c r="A16" s="54" t="s">
        <v>58</v>
      </c>
      <c r="B16" s="34">
        <v>0</v>
      </c>
      <c r="C16" s="37"/>
      <c r="D16" s="37"/>
      <c r="E16" s="37"/>
      <c r="F16" s="56"/>
    </row>
    <row r="17" spans="1:6" x14ac:dyDescent="0.25">
      <c r="A17" s="54" t="s">
        <v>59</v>
      </c>
      <c r="B17" s="34">
        <f>SUM(B93)</f>
        <v>154500.04999999999</v>
      </c>
      <c r="C17" s="34">
        <f>SUM(C93)</f>
        <v>168496.90999999997</v>
      </c>
      <c r="D17" s="34">
        <f t="shared" ref="D17:F17" si="5">SUM(D93)</f>
        <v>127102</v>
      </c>
      <c r="E17" s="34">
        <f t="shared" si="5"/>
        <v>127102</v>
      </c>
      <c r="F17" s="55">
        <f t="shared" si="5"/>
        <v>127102</v>
      </c>
    </row>
    <row r="18" spans="1:6" x14ac:dyDescent="0.25">
      <c r="A18" s="54" t="s">
        <v>60</v>
      </c>
      <c r="B18" s="34">
        <f>SUM(B54)</f>
        <v>5200</v>
      </c>
      <c r="C18" s="34">
        <f>SUM(C54)</f>
        <v>0</v>
      </c>
      <c r="D18" s="34">
        <f t="shared" ref="D18:F18" si="6">SUM(D54)</f>
        <v>0</v>
      </c>
      <c r="E18" s="34">
        <f t="shared" si="6"/>
        <v>0</v>
      </c>
      <c r="F18" s="55">
        <f t="shared" si="6"/>
        <v>0</v>
      </c>
    </row>
    <row r="19" spans="1:6" x14ac:dyDescent="0.25">
      <c r="A19" s="54" t="s">
        <v>61</v>
      </c>
      <c r="B19" s="34">
        <f>SUM(B63)</f>
        <v>12552.869999999999</v>
      </c>
      <c r="C19" s="34">
        <f>SUM(C63)</f>
        <v>34947.259999999995</v>
      </c>
      <c r="D19" s="34">
        <f t="shared" ref="D19:F19" si="7">SUM(D63)</f>
        <v>18100</v>
      </c>
      <c r="E19" s="34">
        <f t="shared" si="7"/>
        <v>18100</v>
      </c>
      <c r="F19" s="55">
        <f t="shared" si="7"/>
        <v>18100</v>
      </c>
    </row>
    <row r="20" spans="1:6" x14ac:dyDescent="0.25">
      <c r="A20" s="54" t="s">
        <v>62</v>
      </c>
      <c r="B20" s="34">
        <f>SUM(B30+B40+B51+B48)</f>
        <v>156087.20000000001</v>
      </c>
      <c r="C20" s="34">
        <f>SUM(C30+C40+C51+C48)</f>
        <v>160102.39999999999</v>
      </c>
      <c r="D20" s="34">
        <f t="shared" ref="D20:F20" si="8">SUM(D30+D40+D51+D48)</f>
        <v>162102</v>
      </c>
      <c r="E20" s="34">
        <f t="shared" si="8"/>
        <v>162102</v>
      </c>
      <c r="F20" s="55">
        <f t="shared" si="8"/>
        <v>162102</v>
      </c>
    </row>
    <row r="21" spans="1:6" x14ac:dyDescent="0.25">
      <c r="A21" s="54" t="s">
        <v>63</v>
      </c>
      <c r="B21" s="34">
        <f>SUM(B126)</f>
        <v>0</v>
      </c>
      <c r="C21" s="34">
        <f t="shared" ref="C21:F21" si="9">SUM(C126)</f>
        <v>0</v>
      </c>
      <c r="D21" s="34">
        <f t="shared" si="9"/>
        <v>0</v>
      </c>
      <c r="E21" s="34">
        <f t="shared" si="9"/>
        <v>0</v>
      </c>
      <c r="F21" s="55">
        <f t="shared" si="9"/>
        <v>0</v>
      </c>
    </row>
    <row r="22" spans="1:6" x14ac:dyDescent="0.25">
      <c r="A22" s="54" t="s">
        <v>99</v>
      </c>
      <c r="B22" s="34">
        <f>SUM(B82)</f>
        <v>0</v>
      </c>
      <c r="C22" s="34">
        <f>SUM(C82)</f>
        <v>3222.95</v>
      </c>
      <c r="D22" s="34">
        <f t="shared" ref="D22:F22" si="10">SUM(D82)</f>
        <v>0</v>
      </c>
      <c r="E22" s="34">
        <f t="shared" si="10"/>
        <v>0</v>
      </c>
      <c r="F22" s="55">
        <f t="shared" si="10"/>
        <v>0</v>
      </c>
    </row>
    <row r="23" spans="1:6" x14ac:dyDescent="0.25">
      <c r="A23" s="54" t="s">
        <v>100</v>
      </c>
      <c r="B23" s="34">
        <f>SUM(B136)</f>
        <v>467144.22</v>
      </c>
      <c r="C23" s="34">
        <f t="shared" ref="C23:F23" si="11">SUM(C136)</f>
        <v>618000</v>
      </c>
      <c r="D23" s="34">
        <f t="shared" si="11"/>
        <v>740000</v>
      </c>
      <c r="E23" s="34">
        <f t="shared" si="11"/>
        <v>740000</v>
      </c>
      <c r="F23" s="55">
        <f t="shared" si="11"/>
        <v>740000</v>
      </c>
    </row>
    <row r="24" spans="1:6" x14ac:dyDescent="0.25">
      <c r="A24" s="52" t="s">
        <v>64</v>
      </c>
      <c r="B24" s="33">
        <f>SUM(B25+B35+B43+B54)</f>
        <v>161287.20000000001</v>
      </c>
      <c r="C24" s="33">
        <f t="shared" ref="C24:F24" si="12">SUM(C25+C35+C43+C54)</f>
        <v>160102.39999999999</v>
      </c>
      <c r="D24" s="33">
        <f t="shared" si="12"/>
        <v>162102</v>
      </c>
      <c r="E24" s="33">
        <f t="shared" si="12"/>
        <v>162102</v>
      </c>
      <c r="F24" s="53">
        <f t="shared" si="12"/>
        <v>162102</v>
      </c>
    </row>
    <row r="25" spans="1:6" ht="26.25" x14ac:dyDescent="0.25">
      <c r="A25" s="52" t="s">
        <v>65</v>
      </c>
      <c r="B25" s="33">
        <f t="shared" ref="B25:B30" si="13">SUM(B26)</f>
        <v>26000</v>
      </c>
      <c r="C25" s="33">
        <f t="shared" ref="C25:C30" si="14">SUM(C26)</f>
        <v>30000</v>
      </c>
      <c r="D25" s="33">
        <f t="shared" ref="D25:D30" si="15">SUM(D26)</f>
        <v>30000</v>
      </c>
      <c r="E25" s="33">
        <f t="shared" ref="E25:E30" si="16">SUM(E26)</f>
        <v>30000</v>
      </c>
      <c r="F25" s="53">
        <f t="shared" ref="F25:F30" si="17">SUM(F26)</f>
        <v>30000</v>
      </c>
    </row>
    <row r="26" spans="1:6" x14ac:dyDescent="0.25">
      <c r="A26" s="54" t="s">
        <v>66</v>
      </c>
      <c r="B26" s="34">
        <f t="shared" si="13"/>
        <v>26000</v>
      </c>
      <c r="C26" s="34">
        <f t="shared" si="14"/>
        <v>30000</v>
      </c>
      <c r="D26" s="34">
        <f t="shared" si="15"/>
        <v>30000</v>
      </c>
      <c r="E26" s="34">
        <f t="shared" si="16"/>
        <v>30000</v>
      </c>
      <c r="F26" s="55">
        <f t="shared" si="17"/>
        <v>30000</v>
      </c>
    </row>
    <row r="27" spans="1:6" x14ac:dyDescent="0.25">
      <c r="A27" s="54" t="s">
        <v>67</v>
      </c>
      <c r="B27" s="34">
        <f t="shared" si="13"/>
        <v>26000</v>
      </c>
      <c r="C27" s="34">
        <f t="shared" si="14"/>
        <v>30000</v>
      </c>
      <c r="D27" s="34">
        <f t="shared" si="15"/>
        <v>30000</v>
      </c>
      <c r="E27" s="34">
        <f t="shared" si="16"/>
        <v>30000</v>
      </c>
      <c r="F27" s="55">
        <f t="shared" si="17"/>
        <v>30000</v>
      </c>
    </row>
    <row r="28" spans="1:6" x14ac:dyDescent="0.25">
      <c r="A28" s="54" t="s">
        <v>68</v>
      </c>
      <c r="B28" s="34">
        <f t="shared" si="13"/>
        <v>26000</v>
      </c>
      <c r="C28" s="34">
        <f t="shared" si="14"/>
        <v>30000</v>
      </c>
      <c r="D28" s="34">
        <f t="shared" si="15"/>
        <v>30000</v>
      </c>
      <c r="E28" s="34">
        <f t="shared" si="16"/>
        <v>30000</v>
      </c>
      <c r="F28" s="55">
        <f t="shared" si="17"/>
        <v>30000</v>
      </c>
    </row>
    <row r="29" spans="1:6" x14ac:dyDescent="0.25">
      <c r="A29" s="52" t="s">
        <v>69</v>
      </c>
      <c r="B29" s="33">
        <f t="shared" si="13"/>
        <v>26000</v>
      </c>
      <c r="C29" s="33">
        <f t="shared" si="14"/>
        <v>30000</v>
      </c>
      <c r="D29" s="33">
        <f t="shared" si="15"/>
        <v>30000</v>
      </c>
      <c r="E29" s="33">
        <f t="shared" si="16"/>
        <v>30000</v>
      </c>
      <c r="F29" s="53">
        <f t="shared" si="17"/>
        <v>30000</v>
      </c>
    </row>
    <row r="30" spans="1:6" x14ac:dyDescent="0.25">
      <c r="A30" s="52" t="s">
        <v>62</v>
      </c>
      <c r="B30" s="34">
        <f t="shared" si="13"/>
        <v>26000</v>
      </c>
      <c r="C30" s="34">
        <f t="shared" si="14"/>
        <v>30000</v>
      </c>
      <c r="D30" s="34">
        <f t="shared" si="15"/>
        <v>30000</v>
      </c>
      <c r="E30" s="34">
        <f t="shared" si="16"/>
        <v>30000</v>
      </c>
      <c r="F30" s="55">
        <f t="shared" si="17"/>
        <v>30000</v>
      </c>
    </row>
    <row r="31" spans="1:6" x14ac:dyDescent="0.25">
      <c r="A31" s="54" t="s">
        <v>22</v>
      </c>
      <c r="B31" s="34">
        <f>SUM(B32+B33+B34)</f>
        <v>26000</v>
      </c>
      <c r="C31" s="34">
        <f t="shared" ref="C31:D31" si="18">SUM(C32+C33+C34)</f>
        <v>30000</v>
      </c>
      <c r="D31" s="34">
        <f t="shared" si="18"/>
        <v>30000</v>
      </c>
      <c r="E31" s="34">
        <v>30000</v>
      </c>
      <c r="F31" s="55">
        <v>30000</v>
      </c>
    </row>
    <row r="32" spans="1:6" x14ac:dyDescent="0.25">
      <c r="A32" s="57" t="s">
        <v>88</v>
      </c>
      <c r="B32" s="36">
        <v>15408.18</v>
      </c>
      <c r="C32" s="37">
        <v>20000</v>
      </c>
      <c r="D32" s="37">
        <v>20000</v>
      </c>
      <c r="E32" s="37"/>
      <c r="F32" s="56"/>
    </row>
    <row r="33" spans="1:6" x14ac:dyDescent="0.25">
      <c r="A33" s="57" t="s">
        <v>90</v>
      </c>
      <c r="B33" s="36">
        <v>0</v>
      </c>
      <c r="C33" s="37">
        <v>0</v>
      </c>
      <c r="D33" s="37">
        <v>0</v>
      </c>
      <c r="E33" s="37"/>
      <c r="F33" s="56"/>
    </row>
    <row r="34" spans="1:6" x14ac:dyDescent="0.25">
      <c r="A34" s="57" t="s">
        <v>89</v>
      </c>
      <c r="B34" s="36">
        <v>10591.82</v>
      </c>
      <c r="C34" s="37">
        <v>10000</v>
      </c>
      <c r="D34" s="37">
        <v>10000</v>
      </c>
      <c r="E34" s="37"/>
      <c r="F34" s="56"/>
    </row>
    <row r="35" spans="1:6" x14ac:dyDescent="0.25">
      <c r="A35" s="50" t="s">
        <v>70</v>
      </c>
      <c r="B35" s="32">
        <f t="shared" ref="B35:B41" si="19">SUM(B36)</f>
        <v>3000</v>
      </c>
      <c r="C35" s="32">
        <f t="shared" ref="C35:C41" si="20">SUM(C36)</f>
        <v>3000</v>
      </c>
      <c r="D35" s="32">
        <f t="shared" ref="D35:D41" si="21">SUM(D36)</f>
        <v>5000</v>
      </c>
      <c r="E35" s="32">
        <f t="shared" ref="E35:E40" si="22">SUM(E36)</f>
        <v>5000</v>
      </c>
      <c r="F35" s="51">
        <f t="shared" ref="F35:F40" si="23">SUM(F36)</f>
        <v>5000</v>
      </c>
    </row>
    <row r="36" spans="1:6" x14ac:dyDescent="0.25">
      <c r="A36" s="58" t="s">
        <v>66</v>
      </c>
      <c r="B36" s="36">
        <f>SUM(B37)</f>
        <v>3000</v>
      </c>
      <c r="C36" s="36">
        <f t="shared" si="20"/>
        <v>3000</v>
      </c>
      <c r="D36" s="36">
        <f t="shared" si="21"/>
        <v>5000</v>
      </c>
      <c r="E36" s="36">
        <f t="shared" si="22"/>
        <v>5000</v>
      </c>
      <c r="F36" s="59">
        <f t="shared" si="23"/>
        <v>5000</v>
      </c>
    </row>
    <row r="37" spans="1:6" x14ac:dyDescent="0.25">
      <c r="A37" s="50" t="s">
        <v>67</v>
      </c>
      <c r="B37" s="32">
        <f t="shared" si="19"/>
        <v>3000</v>
      </c>
      <c r="C37" s="32">
        <f t="shared" si="20"/>
        <v>3000</v>
      </c>
      <c r="D37" s="32">
        <f t="shared" si="21"/>
        <v>5000</v>
      </c>
      <c r="E37" s="32">
        <f t="shared" si="22"/>
        <v>5000</v>
      </c>
      <c r="F37" s="51">
        <f t="shared" si="23"/>
        <v>5000</v>
      </c>
    </row>
    <row r="38" spans="1:6" x14ac:dyDescent="0.25">
      <c r="A38" s="50" t="s">
        <v>68</v>
      </c>
      <c r="B38" s="32">
        <f t="shared" si="19"/>
        <v>3000</v>
      </c>
      <c r="C38" s="32">
        <f t="shared" si="20"/>
        <v>3000</v>
      </c>
      <c r="D38" s="32">
        <f t="shared" si="21"/>
        <v>5000</v>
      </c>
      <c r="E38" s="32">
        <f t="shared" si="22"/>
        <v>5000</v>
      </c>
      <c r="F38" s="51">
        <f t="shared" si="23"/>
        <v>5000</v>
      </c>
    </row>
    <row r="39" spans="1:6" x14ac:dyDescent="0.25">
      <c r="A39" s="52" t="s">
        <v>69</v>
      </c>
      <c r="B39" s="33">
        <f t="shared" si="19"/>
        <v>3000</v>
      </c>
      <c r="C39" s="33">
        <f t="shared" si="20"/>
        <v>3000</v>
      </c>
      <c r="D39" s="33">
        <f t="shared" si="21"/>
        <v>5000</v>
      </c>
      <c r="E39" s="33">
        <f t="shared" si="22"/>
        <v>5000</v>
      </c>
      <c r="F39" s="53">
        <f t="shared" si="23"/>
        <v>5000</v>
      </c>
    </row>
    <row r="40" spans="1:6" x14ac:dyDescent="0.25">
      <c r="A40" s="50" t="s">
        <v>62</v>
      </c>
      <c r="B40" s="32">
        <f>SUM(B41)</f>
        <v>3000</v>
      </c>
      <c r="C40" s="32">
        <f t="shared" si="20"/>
        <v>3000</v>
      </c>
      <c r="D40" s="32">
        <f t="shared" si="21"/>
        <v>5000</v>
      </c>
      <c r="E40" s="32">
        <f t="shared" si="22"/>
        <v>5000</v>
      </c>
      <c r="F40" s="51">
        <f t="shared" si="23"/>
        <v>5000</v>
      </c>
    </row>
    <row r="41" spans="1:6" x14ac:dyDescent="0.25">
      <c r="A41" s="60" t="s">
        <v>22</v>
      </c>
      <c r="B41" s="35">
        <f t="shared" si="19"/>
        <v>3000</v>
      </c>
      <c r="C41" s="35">
        <f t="shared" si="20"/>
        <v>3000</v>
      </c>
      <c r="D41" s="35">
        <f t="shared" si="21"/>
        <v>5000</v>
      </c>
      <c r="E41" s="35">
        <v>5000</v>
      </c>
      <c r="F41" s="61">
        <v>5000</v>
      </c>
    </row>
    <row r="42" spans="1:6" x14ac:dyDescent="0.25">
      <c r="A42" s="62" t="s">
        <v>89</v>
      </c>
      <c r="B42" s="36">
        <v>3000</v>
      </c>
      <c r="C42" s="37">
        <v>3000</v>
      </c>
      <c r="D42" s="37">
        <v>5000</v>
      </c>
      <c r="E42" s="37"/>
      <c r="F42" s="56"/>
    </row>
    <row r="43" spans="1:6" ht="26.25" x14ac:dyDescent="0.25">
      <c r="A43" s="64" t="s">
        <v>71</v>
      </c>
      <c r="B43" s="32">
        <f>SUM(B44)</f>
        <v>127087.2</v>
      </c>
      <c r="C43" s="32">
        <f t="shared" ref="C43:F46" si="24">SUM(C44)</f>
        <v>127102.39999999999</v>
      </c>
      <c r="D43" s="32">
        <f t="shared" si="24"/>
        <v>127102</v>
      </c>
      <c r="E43" s="32">
        <f t="shared" si="24"/>
        <v>127102</v>
      </c>
      <c r="F43" s="51">
        <f t="shared" si="24"/>
        <v>127102</v>
      </c>
    </row>
    <row r="44" spans="1:6" x14ac:dyDescent="0.25">
      <c r="A44" s="64" t="s">
        <v>66</v>
      </c>
      <c r="B44" s="32">
        <f>SUM(B45)</f>
        <v>127087.2</v>
      </c>
      <c r="C44" s="32">
        <f t="shared" si="24"/>
        <v>127102.39999999999</v>
      </c>
      <c r="D44" s="32">
        <f t="shared" si="24"/>
        <v>127102</v>
      </c>
      <c r="E44" s="32">
        <f t="shared" si="24"/>
        <v>127102</v>
      </c>
      <c r="F44" s="51">
        <f t="shared" si="24"/>
        <v>127102</v>
      </c>
    </row>
    <row r="45" spans="1:6" x14ac:dyDescent="0.25">
      <c r="A45" s="64" t="s">
        <v>67</v>
      </c>
      <c r="B45" s="32">
        <f>SUM(B46)</f>
        <v>127087.2</v>
      </c>
      <c r="C45" s="32">
        <f t="shared" si="24"/>
        <v>127102.39999999999</v>
      </c>
      <c r="D45" s="32">
        <f t="shared" si="24"/>
        <v>127102</v>
      </c>
      <c r="E45" s="32">
        <f t="shared" si="24"/>
        <v>127102</v>
      </c>
      <c r="F45" s="51">
        <f t="shared" si="24"/>
        <v>127102</v>
      </c>
    </row>
    <row r="46" spans="1:6" x14ac:dyDescent="0.25">
      <c r="A46" s="64" t="s">
        <v>68</v>
      </c>
      <c r="B46" s="32">
        <f>SUM(B47)</f>
        <v>127087.2</v>
      </c>
      <c r="C46" s="32">
        <f t="shared" si="24"/>
        <v>127102.39999999999</v>
      </c>
      <c r="D46" s="32">
        <f t="shared" si="24"/>
        <v>127102</v>
      </c>
      <c r="E46" s="32">
        <f t="shared" si="24"/>
        <v>127102</v>
      </c>
      <c r="F46" s="51">
        <f t="shared" si="24"/>
        <v>127102</v>
      </c>
    </row>
    <row r="47" spans="1:6" x14ac:dyDescent="0.25">
      <c r="A47" s="65" t="s">
        <v>69</v>
      </c>
      <c r="B47" s="33">
        <f>SUM(B48+B51)</f>
        <v>127087.2</v>
      </c>
      <c r="C47" s="33">
        <f t="shared" ref="C47:F47" si="25">SUM(C48+C51)</f>
        <v>127102.39999999999</v>
      </c>
      <c r="D47" s="33">
        <f t="shared" si="25"/>
        <v>127102</v>
      </c>
      <c r="E47" s="33">
        <f t="shared" si="25"/>
        <v>127102</v>
      </c>
      <c r="F47" s="53">
        <f t="shared" si="25"/>
        <v>127102</v>
      </c>
    </row>
    <row r="48" spans="1:6" x14ac:dyDescent="0.25">
      <c r="A48" s="64" t="s">
        <v>62</v>
      </c>
      <c r="B48" s="32">
        <f>SUM(B49)</f>
        <v>126014.64</v>
      </c>
      <c r="C48" s="32">
        <f t="shared" ref="C48:F49" si="26">SUM(C49)</f>
        <v>126029.84</v>
      </c>
      <c r="D48" s="32">
        <f t="shared" si="26"/>
        <v>126029</v>
      </c>
      <c r="E48" s="32">
        <f t="shared" si="26"/>
        <v>126029</v>
      </c>
      <c r="F48" s="51">
        <f t="shared" si="26"/>
        <v>126029</v>
      </c>
    </row>
    <row r="49" spans="1:6" x14ac:dyDescent="0.25">
      <c r="A49" s="64" t="s">
        <v>22</v>
      </c>
      <c r="B49" s="32">
        <f>SUM(B50)</f>
        <v>126014.64</v>
      </c>
      <c r="C49" s="32">
        <f t="shared" si="26"/>
        <v>126029.84</v>
      </c>
      <c r="D49" s="32">
        <f t="shared" si="26"/>
        <v>126029</v>
      </c>
      <c r="E49" s="32">
        <v>126029</v>
      </c>
      <c r="F49" s="51">
        <v>126029</v>
      </c>
    </row>
    <row r="50" spans="1:6" x14ac:dyDescent="0.25">
      <c r="A50" s="62" t="s">
        <v>90</v>
      </c>
      <c r="B50" s="36">
        <v>126014.64</v>
      </c>
      <c r="C50" s="37">
        <v>126029.84</v>
      </c>
      <c r="D50" s="37">
        <v>126029</v>
      </c>
      <c r="E50" s="37"/>
      <c r="F50" s="56"/>
    </row>
    <row r="51" spans="1:6" x14ac:dyDescent="0.25">
      <c r="A51" s="64" t="s">
        <v>62</v>
      </c>
      <c r="B51" s="32">
        <f>SUM(B52)</f>
        <v>1072.56</v>
      </c>
      <c r="C51" s="32">
        <f t="shared" ref="C51:D52" si="27">SUM(C52)</f>
        <v>1072.56</v>
      </c>
      <c r="D51" s="32">
        <f t="shared" si="27"/>
        <v>1073</v>
      </c>
      <c r="E51" s="32">
        <f>SUM(E52)</f>
        <v>1073</v>
      </c>
      <c r="F51" s="51">
        <f>SUM(F52)</f>
        <v>1073</v>
      </c>
    </row>
    <row r="52" spans="1:6" x14ac:dyDescent="0.25">
      <c r="A52" s="64" t="s">
        <v>22</v>
      </c>
      <c r="B52" s="32">
        <f>SUM(B53)</f>
        <v>1072.56</v>
      </c>
      <c r="C52" s="32">
        <f t="shared" si="27"/>
        <v>1072.56</v>
      </c>
      <c r="D52" s="32">
        <f t="shared" si="27"/>
        <v>1073</v>
      </c>
      <c r="E52" s="32">
        <v>1073</v>
      </c>
      <c r="F52" s="51">
        <v>1073</v>
      </c>
    </row>
    <row r="53" spans="1:6" x14ac:dyDescent="0.25">
      <c r="A53" s="62" t="s">
        <v>89</v>
      </c>
      <c r="B53" s="36">
        <v>1072.56</v>
      </c>
      <c r="C53" s="37">
        <v>1072.56</v>
      </c>
      <c r="D53" s="37">
        <v>1073</v>
      </c>
      <c r="E53" s="37"/>
      <c r="F53" s="56"/>
    </row>
    <row r="54" spans="1:6" x14ac:dyDescent="0.25">
      <c r="A54" s="64" t="s">
        <v>109</v>
      </c>
      <c r="B54" s="32">
        <f t="shared" ref="B54:B60" si="28">SUM(B55)</f>
        <v>5200</v>
      </c>
      <c r="C54" s="32">
        <f t="shared" ref="C54:C60" si="29">SUM(C55)</f>
        <v>0</v>
      </c>
      <c r="D54" s="32">
        <f t="shared" ref="D54:D60" si="30">SUM(D55)</f>
        <v>0</v>
      </c>
      <c r="E54" s="32">
        <f t="shared" ref="E54:E60" si="31">SUM(E55)</f>
        <v>0</v>
      </c>
      <c r="F54" s="51">
        <f t="shared" ref="F54:F60" si="32">SUM(F55)</f>
        <v>0</v>
      </c>
    </row>
    <row r="55" spans="1:6" x14ac:dyDescent="0.25">
      <c r="A55" s="64" t="s">
        <v>66</v>
      </c>
      <c r="B55" s="32">
        <f t="shared" si="28"/>
        <v>5200</v>
      </c>
      <c r="C55" s="32">
        <f t="shared" si="29"/>
        <v>0</v>
      </c>
      <c r="D55" s="32">
        <f t="shared" si="30"/>
        <v>0</v>
      </c>
      <c r="E55" s="32">
        <f t="shared" si="31"/>
        <v>0</v>
      </c>
      <c r="F55" s="51">
        <f t="shared" si="32"/>
        <v>0</v>
      </c>
    </row>
    <row r="56" spans="1:6" x14ac:dyDescent="0.25">
      <c r="A56" s="64" t="s">
        <v>67</v>
      </c>
      <c r="B56" s="32">
        <f t="shared" si="28"/>
        <v>5200</v>
      </c>
      <c r="C56" s="32">
        <f t="shared" si="29"/>
        <v>0</v>
      </c>
      <c r="D56" s="32">
        <f t="shared" si="30"/>
        <v>0</v>
      </c>
      <c r="E56" s="32">
        <f t="shared" si="31"/>
        <v>0</v>
      </c>
      <c r="F56" s="51">
        <f t="shared" si="32"/>
        <v>0</v>
      </c>
    </row>
    <row r="57" spans="1:6" x14ac:dyDescent="0.25">
      <c r="A57" s="64" t="s">
        <v>68</v>
      </c>
      <c r="B57" s="32">
        <f t="shared" si="28"/>
        <v>5200</v>
      </c>
      <c r="C57" s="32">
        <f t="shared" si="29"/>
        <v>0</v>
      </c>
      <c r="D57" s="32">
        <f t="shared" si="30"/>
        <v>0</v>
      </c>
      <c r="E57" s="32">
        <f t="shared" si="31"/>
        <v>0</v>
      </c>
      <c r="F57" s="51">
        <f t="shared" si="32"/>
        <v>0</v>
      </c>
    </row>
    <row r="58" spans="1:6" x14ac:dyDescent="0.25">
      <c r="A58" s="65" t="s">
        <v>69</v>
      </c>
      <c r="B58" s="33">
        <f t="shared" si="28"/>
        <v>5200</v>
      </c>
      <c r="C58" s="33">
        <f t="shared" si="29"/>
        <v>0</v>
      </c>
      <c r="D58" s="33">
        <f t="shared" si="30"/>
        <v>0</v>
      </c>
      <c r="E58" s="33">
        <f t="shared" si="31"/>
        <v>0</v>
      </c>
      <c r="F58" s="53">
        <f t="shared" si="32"/>
        <v>0</v>
      </c>
    </row>
    <row r="59" spans="1:6" x14ac:dyDescent="0.25">
      <c r="A59" s="64" t="s">
        <v>60</v>
      </c>
      <c r="B59" s="32">
        <f t="shared" si="28"/>
        <v>5200</v>
      </c>
      <c r="C59" s="32">
        <f t="shared" si="29"/>
        <v>0</v>
      </c>
      <c r="D59" s="32">
        <f t="shared" si="30"/>
        <v>0</v>
      </c>
      <c r="E59" s="32">
        <f t="shared" si="31"/>
        <v>0</v>
      </c>
      <c r="F59" s="51">
        <f t="shared" si="32"/>
        <v>0</v>
      </c>
    </row>
    <row r="60" spans="1:6" x14ac:dyDescent="0.25">
      <c r="A60" s="64" t="s">
        <v>22</v>
      </c>
      <c r="B60" s="32">
        <f t="shared" si="28"/>
        <v>5200</v>
      </c>
      <c r="C60" s="32">
        <f t="shared" si="29"/>
        <v>0</v>
      </c>
      <c r="D60" s="32">
        <f t="shared" si="30"/>
        <v>0</v>
      </c>
      <c r="E60" s="32">
        <f t="shared" si="31"/>
        <v>0</v>
      </c>
      <c r="F60" s="51">
        <f t="shared" si="32"/>
        <v>0</v>
      </c>
    </row>
    <row r="61" spans="1:6" x14ac:dyDescent="0.25">
      <c r="A61" s="62" t="s">
        <v>110</v>
      </c>
      <c r="B61" s="36">
        <v>5200</v>
      </c>
      <c r="C61" s="37">
        <v>0</v>
      </c>
      <c r="D61" s="37"/>
      <c r="E61" s="37"/>
      <c r="F61" s="56"/>
    </row>
    <row r="62" spans="1:6" ht="26.25" x14ac:dyDescent="0.25">
      <c r="A62" s="64" t="s">
        <v>72</v>
      </c>
      <c r="B62" s="32">
        <f t="shared" ref="B62:B67" si="33">SUM(B63)</f>
        <v>12552.869999999999</v>
      </c>
      <c r="C62" s="32">
        <f t="shared" ref="C62:F67" si="34">SUM(C63)</f>
        <v>34947.259999999995</v>
      </c>
      <c r="D62" s="32">
        <f t="shared" si="34"/>
        <v>18100</v>
      </c>
      <c r="E62" s="32">
        <f t="shared" si="34"/>
        <v>18100</v>
      </c>
      <c r="F62" s="51">
        <f t="shared" si="34"/>
        <v>18100</v>
      </c>
    </row>
    <row r="63" spans="1:6" ht="26.25" x14ac:dyDescent="0.25">
      <c r="A63" s="64" t="s">
        <v>73</v>
      </c>
      <c r="B63" s="32">
        <f t="shared" si="33"/>
        <v>12552.869999999999</v>
      </c>
      <c r="C63" s="32">
        <f t="shared" si="34"/>
        <v>34947.259999999995</v>
      </c>
      <c r="D63" s="32">
        <f t="shared" si="34"/>
        <v>18100</v>
      </c>
      <c r="E63" s="32">
        <f t="shared" si="34"/>
        <v>18100</v>
      </c>
      <c r="F63" s="51">
        <f t="shared" si="34"/>
        <v>18100</v>
      </c>
    </row>
    <row r="64" spans="1:6" x14ac:dyDescent="0.25">
      <c r="A64" s="64" t="s">
        <v>66</v>
      </c>
      <c r="B64" s="32">
        <f t="shared" si="33"/>
        <v>12552.869999999999</v>
      </c>
      <c r="C64" s="32">
        <f t="shared" si="34"/>
        <v>34947.259999999995</v>
      </c>
      <c r="D64" s="32">
        <f t="shared" si="34"/>
        <v>18100</v>
      </c>
      <c r="E64" s="32">
        <f t="shared" si="34"/>
        <v>18100</v>
      </c>
      <c r="F64" s="51">
        <f t="shared" si="34"/>
        <v>18100</v>
      </c>
    </row>
    <row r="65" spans="1:6" x14ac:dyDescent="0.25">
      <c r="A65" s="64" t="s">
        <v>67</v>
      </c>
      <c r="B65" s="32">
        <f t="shared" si="33"/>
        <v>12552.869999999999</v>
      </c>
      <c r="C65" s="32">
        <f t="shared" si="34"/>
        <v>34947.259999999995</v>
      </c>
      <c r="D65" s="32">
        <f t="shared" si="34"/>
        <v>18100</v>
      </c>
      <c r="E65" s="32">
        <f t="shared" si="34"/>
        <v>18100</v>
      </c>
      <c r="F65" s="51">
        <f t="shared" si="34"/>
        <v>18100</v>
      </c>
    </row>
    <row r="66" spans="1:6" x14ac:dyDescent="0.25">
      <c r="A66" s="64" t="s">
        <v>74</v>
      </c>
      <c r="B66" s="32">
        <f t="shared" si="33"/>
        <v>12552.869999999999</v>
      </c>
      <c r="C66" s="32">
        <f t="shared" si="34"/>
        <v>34947.259999999995</v>
      </c>
      <c r="D66" s="32">
        <f t="shared" si="34"/>
        <v>18100</v>
      </c>
      <c r="E66" s="32">
        <f t="shared" si="34"/>
        <v>18100</v>
      </c>
      <c r="F66" s="51">
        <f t="shared" si="34"/>
        <v>18100</v>
      </c>
    </row>
    <row r="67" spans="1:6" x14ac:dyDescent="0.25">
      <c r="A67" s="65" t="s">
        <v>75</v>
      </c>
      <c r="B67" s="33">
        <f t="shared" si="33"/>
        <v>12552.869999999999</v>
      </c>
      <c r="C67" s="33">
        <f t="shared" si="34"/>
        <v>34947.259999999995</v>
      </c>
      <c r="D67" s="33">
        <f t="shared" si="34"/>
        <v>18100</v>
      </c>
      <c r="E67" s="33">
        <f t="shared" si="34"/>
        <v>18100</v>
      </c>
      <c r="F67" s="53">
        <f t="shared" si="34"/>
        <v>18100</v>
      </c>
    </row>
    <row r="68" spans="1:6" x14ac:dyDescent="0.25">
      <c r="A68" s="64" t="s">
        <v>61</v>
      </c>
      <c r="B68" s="32">
        <f>SUM(B69+B73+B77)</f>
        <v>12552.869999999999</v>
      </c>
      <c r="C68" s="32">
        <f>SUM(C69+C73+C77+C79)</f>
        <v>34947.259999999995</v>
      </c>
      <c r="D68" s="32">
        <f t="shared" ref="D68:F68" si="35">SUM(D69+D73+D77)</f>
        <v>18100</v>
      </c>
      <c r="E68" s="32">
        <f t="shared" si="35"/>
        <v>18100</v>
      </c>
      <c r="F68" s="51">
        <f t="shared" si="35"/>
        <v>18100</v>
      </c>
    </row>
    <row r="69" spans="1:6" x14ac:dyDescent="0.25">
      <c r="A69" s="64" t="s">
        <v>18</v>
      </c>
      <c r="B69" s="32">
        <f>SUM(B70+B72+B71)</f>
        <v>6780.5599999999995</v>
      </c>
      <c r="C69" s="47">
        <f>SUM(C70+C72+C71)</f>
        <v>14300</v>
      </c>
      <c r="D69" s="47">
        <f>SUM(D70+D72+D71)</f>
        <v>11700</v>
      </c>
      <c r="E69" s="47">
        <v>11700</v>
      </c>
      <c r="F69" s="63">
        <v>11700</v>
      </c>
    </row>
    <row r="70" spans="1:6" x14ac:dyDescent="0.25">
      <c r="A70" s="62" t="s">
        <v>92</v>
      </c>
      <c r="B70" s="36">
        <v>3200</v>
      </c>
      <c r="C70" s="37">
        <v>4500</v>
      </c>
      <c r="D70" s="37">
        <v>4000</v>
      </c>
      <c r="E70" s="37"/>
      <c r="F70" s="56"/>
    </row>
    <row r="71" spans="1:6" x14ac:dyDescent="0.25">
      <c r="A71" s="62" t="s">
        <v>98</v>
      </c>
      <c r="B71" s="36">
        <v>3052.56</v>
      </c>
      <c r="C71" s="37">
        <v>9000</v>
      </c>
      <c r="D71" s="37">
        <v>7000</v>
      </c>
      <c r="E71" s="37"/>
      <c r="F71" s="56"/>
    </row>
    <row r="72" spans="1:6" x14ac:dyDescent="0.25">
      <c r="A72" s="62" t="s">
        <v>93</v>
      </c>
      <c r="B72" s="36">
        <v>528</v>
      </c>
      <c r="C72" s="37">
        <v>800</v>
      </c>
      <c r="D72" s="37">
        <v>700</v>
      </c>
      <c r="E72" s="37"/>
      <c r="F72" s="56"/>
    </row>
    <row r="73" spans="1:6" x14ac:dyDescent="0.25">
      <c r="A73" s="64" t="s">
        <v>22</v>
      </c>
      <c r="B73" s="32">
        <f>SUM(B74+B76+B75)</f>
        <v>5772.31</v>
      </c>
      <c r="C73" s="47">
        <f>SUM(C74+C75+C76)</f>
        <v>14300</v>
      </c>
      <c r="D73" s="47">
        <f t="shared" ref="D73" si="36">SUM(D74+D75+D76)</f>
        <v>6400</v>
      </c>
      <c r="E73" s="47">
        <v>6400</v>
      </c>
      <c r="F73" s="63">
        <v>6400</v>
      </c>
    </row>
    <row r="74" spans="1:6" x14ac:dyDescent="0.25">
      <c r="A74" s="62" t="s">
        <v>90</v>
      </c>
      <c r="B74" s="36">
        <v>2146.38</v>
      </c>
      <c r="C74" s="37">
        <v>8200</v>
      </c>
      <c r="D74" s="37">
        <v>2600</v>
      </c>
      <c r="E74" s="37"/>
      <c r="F74" s="56"/>
    </row>
    <row r="75" spans="1:6" x14ac:dyDescent="0.25">
      <c r="A75" s="62" t="s">
        <v>89</v>
      </c>
      <c r="B75" s="36">
        <v>654.64</v>
      </c>
      <c r="C75" s="37">
        <v>2400</v>
      </c>
      <c r="D75" s="37">
        <v>1000</v>
      </c>
      <c r="E75" s="37"/>
      <c r="F75" s="56"/>
    </row>
    <row r="76" spans="1:6" x14ac:dyDescent="0.25">
      <c r="A76" s="62" t="s">
        <v>94</v>
      </c>
      <c r="B76" s="36">
        <v>2971.29</v>
      </c>
      <c r="C76" s="37">
        <v>3700</v>
      </c>
      <c r="D76" s="37">
        <v>2800</v>
      </c>
      <c r="E76" s="37"/>
      <c r="F76" s="56"/>
    </row>
    <row r="77" spans="1:6" ht="26.25" x14ac:dyDescent="0.25">
      <c r="A77" s="64" t="s">
        <v>29</v>
      </c>
      <c r="B77" s="32">
        <f>SUM(B78)</f>
        <v>0</v>
      </c>
      <c r="C77" s="47">
        <f>SUM(C78)</f>
        <v>1947.26</v>
      </c>
      <c r="D77" s="47">
        <f t="shared" ref="D77:F77" si="37">SUM(D78)</f>
        <v>0</v>
      </c>
      <c r="E77" s="47">
        <f t="shared" si="37"/>
        <v>0</v>
      </c>
      <c r="F77" s="63">
        <f t="shared" si="37"/>
        <v>0</v>
      </c>
    </row>
    <row r="78" spans="1:6" x14ac:dyDescent="0.25">
      <c r="A78" s="64" t="s">
        <v>97</v>
      </c>
      <c r="B78" s="36">
        <v>0</v>
      </c>
      <c r="C78" s="37">
        <v>1947.26</v>
      </c>
      <c r="D78" s="37"/>
      <c r="E78" s="37"/>
      <c r="F78" s="56"/>
    </row>
    <row r="79" spans="1:6" ht="26.25" x14ac:dyDescent="0.25">
      <c r="A79" s="64" t="s">
        <v>31</v>
      </c>
      <c r="B79" s="36"/>
      <c r="C79" s="47">
        <f>SUM(C80)</f>
        <v>4400</v>
      </c>
      <c r="D79" s="37"/>
      <c r="E79" s="37"/>
      <c r="F79" s="56"/>
    </row>
    <row r="80" spans="1:6" ht="26.25" x14ac:dyDescent="0.25">
      <c r="A80" s="62" t="s">
        <v>91</v>
      </c>
      <c r="B80" s="36"/>
      <c r="C80" s="37">
        <v>4400</v>
      </c>
      <c r="D80" s="37"/>
      <c r="E80" s="37"/>
      <c r="F80" s="56"/>
    </row>
    <row r="81" spans="1:6" x14ac:dyDescent="0.25">
      <c r="A81" s="64" t="s">
        <v>76</v>
      </c>
      <c r="B81" s="32">
        <f>SUM(B82+B93+B114+B126)</f>
        <v>154500.04999999999</v>
      </c>
      <c r="C81" s="32">
        <f t="shared" ref="C81:F81" si="38">SUM(C82+C93+C114+C126)</f>
        <v>171719.86</v>
      </c>
      <c r="D81" s="32">
        <f t="shared" si="38"/>
        <v>127102</v>
      </c>
      <c r="E81" s="32">
        <f t="shared" si="38"/>
        <v>127102</v>
      </c>
      <c r="F81" s="51">
        <f t="shared" si="38"/>
        <v>127102</v>
      </c>
    </row>
    <row r="82" spans="1:6" ht="26.25" x14ac:dyDescent="0.25">
      <c r="A82" s="64" t="s">
        <v>77</v>
      </c>
      <c r="B82" s="32">
        <f t="shared" ref="B82:B87" si="39">SUM(B83)</f>
        <v>0</v>
      </c>
      <c r="C82" s="32">
        <f>SUM(C83)</f>
        <v>3222.95</v>
      </c>
      <c r="D82" s="32">
        <f t="shared" ref="D82:D87" si="40">SUM(D83)</f>
        <v>0</v>
      </c>
      <c r="E82" s="32">
        <f t="shared" ref="E82:E87" si="41">SUM(E83)</f>
        <v>0</v>
      </c>
      <c r="F82" s="51">
        <f t="shared" ref="F82:F87" si="42">SUM(F83)</f>
        <v>0</v>
      </c>
    </row>
    <row r="83" spans="1:6" x14ac:dyDescent="0.25">
      <c r="A83" s="64" t="s">
        <v>66</v>
      </c>
      <c r="B83" s="32">
        <f t="shared" si="39"/>
        <v>0</v>
      </c>
      <c r="C83" s="32">
        <f t="shared" ref="C83:C87" si="43">SUM(C84)</f>
        <v>3222.95</v>
      </c>
      <c r="D83" s="32">
        <f t="shared" si="40"/>
        <v>0</v>
      </c>
      <c r="E83" s="32">
        <f t="shared" si="41"/>
        <v>0</v>
      </c>
      <c r="F83" s="51">
        <f t="shared" si="42"/>
        <v>0</v>
      </c>
    </row>
    <row r="84" spans="1:6" x14ac:dyDescent="0.25">
      <c r="A84" s="64" t="s">
        <v>67</v>
      </c>
      <c r="B84" s="32">
        <f t="shared" si="39"/>
        <v>0</v>
      </c>
      <c r="C84" s="32">
        <f t="shared" si="43"/>
        <v>3222.95</v>
      </c>
      <c r="D84" s="32">
        <f t="shared" si="40"/>
        <v>0</v>
      </c>
      <c r="E84" s="32">
        <f t="shared" si="41"/>
        <v>0</v>
      </c>
      <c r="F84" s="51">
        <f t="shared" si="42"/>
        <v>0</v>
      </c>
    </row>
    <row r="85" spans="1:6" x14ac:dyDescent="0.25">
      <c r="A85" s="64" t="s">
        <v>74</v>
      </c>
      <c r="B85" s="32">
        <f t="shared" si="39"/>
        <v>0</v>
      </c>
      <c r="C85" s="32">
        <f t="shared" si="43"/>
        <v>3222.95</v>
      </c>
      <c r="D85" s="32">
        <f t="shared" si="40"/>
        <v>0</v>
      </c>
      <c r="E85" s="32">
        <f t="shared" si="41"/>
        <v>0</v>
      </c>
      <c r="F85" s="51">
        <f t="shared" si="42"/>
        <v>0</v>
      </c>
    </row>
    <row r="86" spans="1:6" x14ac:dyDescent="0.25">
      <c r="A86" s="65" t="s">
        <v>75</v>
      </c>
      <c r="B86" s="33">
        <f t="shared" si="39"/>
        <v>0</v>
      </c>
      <c r="C86" s="33">
        <f t="shared" si="43"/>
        <v>3222.95</v>
      </c>
      <c r="D86" s="33">
        <f t="shared" si="40"/>
        <v>0</v>
      </c>
      <c r="E86" s="33">
        <f t="shared" si="41"/>
        <v>0</v>
      </c>
      <c r="F86" s="53">
        <f t="shared" si="42"/>
        <v>0</v>
      </c>
    </row>
    <row r="87" spans="1:6" x14ac:dyDescent="0.25">
      <c r="A87" s="64" t="s">
        <v>78</v>
      </c>
      <c r="B87" s="32">
        <f t="shared" si="39"/>
        <v>0</v>
      </c>
      <c r="C87" s="32">
        <f t="shared" si="43"/>
        <v>3222.95</v>
      </c>
      <c r="D87" s="32">
        <f t="shared" si="40"/>
        <v>0</v>
      </c>
      <c r="E87" s="32">
        <f t="shared" si="41"/>
        <v>0</v>
      </c>
      <c r="F87" s="51">
        <f t="shared" si="42"/>
        <v>0</v>
      </c>
    </row>
    <row r="88" spans="1:6" x14ac:dyDescent="0.25">
      <c r="A88" s="64" t="s">
        <v>79</v>
      </c>
      <c r="B88" s="32">
        <f>SUM(B89+B91)</f>
        <v>0</v>
      </c>
      <c r="C88" s="32">
        <f>SUM(C89+C91)</f>
        <v>3222.95</v>
      </c>
      <c r="D88" s="32">
        <f t="shared" ref="D88:F88" si="44">SUM(D89+D91)</f>
        <v>0</v>
      </c>
      <c r="E88" s="32">
        <f t="shared" si="44"/>
        <v>0</v>
      </c>
      <c r="F88" s="51">
        <f t="shared" si="44"/>
        <v>0</v>
      </c>
    </row>
    <row r="89" spans="1:6" x14ac:dyDescent="0.25">
      <c r="A89" s="64" t="s">
        <v>22</v>
      </c>
      <c r="B89" s="32">
        <f>SUM(B90)</f>
        <v>0</v>
      </c>
      <c r="C89" s="32">
        <f t="shared" ref="C89:F89" si="45">SUM(C90)</f>
        <v>3222.95</v>
      </c>
      <c r="D89" s="32">
        <f t="shared" si="45"/>
        <v>0</v>
      </c>
      <c r="E89" s="32">
        <f t="shared" si="45"/>
        <v>0</v>
      </c>
      <c r="F89" s="51">
        <f t="shared" si="45"/>
        <v>0</v>
      </c>
    </row>
    <row r="90" spans="1:6" x14ac:dyDescent="0.25">
      <c r="A90" s="62" t="s">
        <v>89</v>
      </c>
      <c r="B90" s="36">
        <v>0</v>
      </c>
      <c r="C90" s="37">
        <v>3222.95</v>
      </c>
      <c r="D90" s="37"/>
      <c r="E90" s="37"/>
      <c r="F90" s="56"/>
    </row>
    <row r="91" spans="1:6" ht="26.25" x14ac:dyDescent="0.25">
      <c r="A91" s="64" t="s">
        <v>29</v>
      </c>
      <c r="B91" s="32">
        <f>SUM(B92)</f>
        <v>0</v>
      </c>
      <c r="C91" s="47">
        <f>SUM(C92)</f>
        <v>0</v>
      </c>
      <c r="D91" s="47">
        <f t="shared" ref="D91:F91" si="46">SUM(D92)</f>
        <v>0</v>
      </c>
      <c r="E91" s="47">
        <f t="shared" si="46"/>
        <v>0</v>
      </c>
      <c r="F91" s="63">
        <f t="shared" si="46"/>
        <v>0</v>
      </c>
    </row>
    <row r="92" spans="1:6" x14ac:dyDescent="0.25">
      <c r="A92" s="64" t="s">
        <v>97</v>
      </c>
      <c r="B92" s="36">
        <v>0</v>
      </c>
      <c r="C92" s="37">
        <v>0</v>
      </c>
      <c r="D92" s="37"/>
      <c r="E92" s="37"/>
      <c r="F92" s="56"/>
    </row>
    <row r="93" spans="1:6" ht="26.25" x14ac:dyDescent="0.25">
      <c r="A93" s="64" t="s">
        <v>80</v>
      </c>
      <c r="B93" s="32">
        <f t="shared" ref="B93:B98" si="47">SUM(B94)</f>
        <v>154500.04999999999</v>
      </c>
      <c r="C93" s="32">
        <f t="shared" ref="C93:C98" si="48">SUM(C94)</f>
        <v>168496.90999999997</v>
      </c>
      <c r="D93" s="32">
        <f t="shared" ref="D93:D98" si="49">SUM(D94)</f>
        <v>127102</v>
      </c>
      <c r="E93" s="32">
        <f t="shared" ref="E93:E98" si="50">SUM(E94)</f>
        <v>127102</v>
      </c>
      <c r="F93" s="51">
        <f t="shared" ref="F93:F98" si="51">SUM(F94)</f>
        <v>127102</v>
      </c>
    </row>
    <row r="94" spans="1:6" x14ac:dyDescent="0.25">
      <c r="A94" s="64" t="s">
        <v>66</v>
      </c>
      <c r="B94" s="32">
        <f t="shared" si="47"/>
        <v>154500.04999999999</v>
      </c>
      <c r="C94" s="32">
        <f t="shared" si="48"/>
        <v>168496.90999999997</v>
      </c>
      <c r="D94" s="32">
        <f t="shared" si="49"/>
        <v>127102</v>
      </c>
      <c r="E94" s="32">
        <f t="shared" si="50"/>
        <v>127102</v>
      </c>
      <c r="F94" s="51">
        <f t="shared" si="51"/>
        <v>127102</v>
      </c>
    </row>
    <row r="95" spans="1:6" x14ac:dyDescent="0.25">
      <c r="A95" s="64" t="s">
        <v>67</v>
      </c>
      <c r="B95" s="32">
        <f t="shared" si="47"/>
        <v>154500.04999999999</v>
      </c>
      <c r="C95" s="32">
        <f t="shared" si="48"/>
        <v>168496.90999999997</v>
      </c>
      <c r="D95" s="32">
        <f t="shared" si="49"/>
        <v>127102</v>
      </c>
      <c r="E95" s="32">
        <f t="shared" si="50"/>
        <v>127102</v>
      </c>
      <c r="F95" s="51">
        <f t="shared" si="51"/>
        <v>127102</v>
      </c>
    </row>
    <row r="96" spans="1:6" x14ac:dyDescent="0.25">
      <c r="A96" s="64" t="s">
        <v>74</v>
      </c>
      <c r="B96" s="32">
        <f t="shared" si="47"/>
        <v>154500.04999999999</v>
      </c>
      <c r="C96" s="32">
        <f t="shared" si="48"/>
        <v>168496.90999999997</v>
      </c>
      <c r="D96" s="32">
        <f t="shared" si="49"/>
        <v>127102</v>
      </c>
      <c r="E96" s="32">
        <f t="shared" si="50"/>
        <v>127102</v>
      </c>
      <c r="F96" s="51">
        <f t="shared" si="51"/>
        <v>127102</v>
      </c>
    </row>
    <row r="97" spans="1:6" x14ac:dyDescent="0.25">
      <c r="A97" s="65" t="s">
        <v>75</v>
      </c>
      <c r="B97" s="33">
        <f t="shared" si="47"/>
        <v>154500.04999999999</v>
      </c>
      <c r="C97" s="33">
        <f t="shared" si="48"/>
        <v>168496.90999999997</v>
      </c>
      <c r="D97" s="33">
        <f t="shared" si="49"/>
        <v>127102</v>
      </c>
      <c r="E97" s="33">
        <f t="shared" si="50"/>
        <v>127102</v>
      </c>
      <c r="F97" s="53">
        <f t="shared" si="51"/>
        <v>127102</v>
      </c>
    </row>
    <row r="98" spans="1:6" x14ac:dyDescent="0.25">
      <c r="A98" s="64" t="s">
        <v>81</v>
      </c>
      <c r="B98" s="32">
        <f t="shared" si="47"/>
        <v>154500.04999999999</v>
      </c>
      <c r="C98" s="32">
        <f t="shared" si="48"/>
        <v>168496.90999999997</v>
      </c>
      <c r="D98" s="32">
        <f t="shared" si="49"/>
        <v>127102</v>
      </c>
      <c r="E98" s="32">
        <f t="shared" si="50"/>
        <v>127102</v>
      </c>
      <c r="F98" s="51">
        <f t="shared" si="51"/>
        <v>127102</v>
      </c>
    </row>
    <row r="99" spans="1:6" x14ac:dyDescent="0.25">
      <c r="A99" s="64" t="s">
        <v>59</v>
      </c>
      <c r="B99" s="32">
        <f>SUM(B100+B105+B109+B112+B107)</f>
        <v>154500.04999999999</v>
      </c>
      <c r="C99" s="32">
        <f>SUM(C100+C105+C109+C112+C107)</f>
        <v>168496.90999999997</v>
      </c>
      <c r="D99" s="32">
        <f t="shared" ref="D99:F99" si="52">SUM(D100+D105+D109+D112)</f>
        <v>127102</v>
      </c>
      <c r="E99" s="32">
        <f t="shared" si="52"/>
        <v>127102</v>
      </c>
      <c r="F99" s="51">
        <f t="shared" si="52"/>
        <v>127102</v>
      </c>
    </row>
    <row r="100" spans="1:6" x14ac:dyDescent="0.25">
      <c r="A100" s="64" t="s">
        <v>22</v>
      </c>
      <c r="B100" s="32">
        <f>SUM(B101+B102+B103+B104)</f>
        <v>114705.07999999999</v>
      </c>
      <c r="C100" s="32">
        <f t="shared" ref="C100:D100" si="53">SUM(C101+C102+C103+C104)</f>
        <v>133511</v>
      </c>
      <c r="D100" s="32">
        <f t="shared" si="53"/>
        <v>125902</v>
      </c>
      <c r="E100" s="32">
        <v>125902</v>
      </c>
      <c r="F100" s="51">
        <v>125902</v>
      </c>
    </row>
    <row r="101" spans="1:6" x14ac:dyDescent="0.25">
      <c r="A101" s="62" t="s">
        <v>88</v>
      </c>
      <c r="B101" s="36">
        <v>10204.89</v>
      </c>
      <c r="C101" s="37">
        <v>12900</v>
      </c>
      <c r="D101" s="37">
        <v>13600</v>
      </c>
      <c r="E101" s="37"/>
      <c r="F101" s="56"/>
    </row>
    <row r="102" spans="1:6" x14ac:dyDescent="0.25">
      <c r="A102" s="62" t="s">
        <v>90</v>
      </c>
      <c r="B102" s="36">
        <v>40722.04</v>
      </c>
      <c r="C102" s="37">
        <v>50500</v>
      </c>
      <c r="D102" s="37">
        <v>46256</v>
      </c>
      <c r="E102" s="37"/>
      <c r="F102" s="56"/>
    </row>
    <row r="103" spans="1:6" x14ac:dyDescent="0.25">
      <c r="A103" s="62" t="s">
        <v>89</v>
      </c>
      <c r="B103" s="36">
        <v>53817.69</v>
      </c>
      <c r="C103" s="37">
        <v>60550</v>
      </c>
      <c r="D103" s="37">
        <v>54700</v>
      </c>
      <c r="E103" s="37"/>
      <c r="F103" s="56"/>
    </row>
    <row r="104" spans="1:6" x14ac:dyDescent="0.25">
      <c r="A104" s="62" t="s">
        <v>95</v>
      </c>
      <c r="B104" s="36">
        <v>9960.4599999999991</v>
      </c>
      <c r="C104" s="37">
        <v>9561</v>
      </c>
      <c r="D104" s="37">
        <v>11346</v>
      </c>
      <c r="E104" s="37"/>
      <c r="F104" s="56"/>
    </row>
    <row r="105" spans="1:6" x14ac:dyDescent="0.25">
      <c r="A105" s="64" t="s">
        <v>27</v>
      </c>
      <c r="B105" s="32">
        <f>SUM(B106)</f>
        <v>811.93</v>
      </c>
      <c r="C105" s="32">
        <f t="shared" ref="C105:D105" si="54">SUM(C106)</f>
        <v>900</v>
      </c>
      <c r="D105" s="32">
        <f t="shared" si="54"/>
        <v>1200</v>
      </c>
      <c r="E105" s="32">
        <v>1200</v>
      </c>
      <c r="F105" s="51">
        <v>1200</v>
      </c>
    </row>
    <row r="106" spans="1:6" x14ac:dyDescent="0.25">
      <c r="A106" s="62" t="s">
        <v>96</v>
      </c>
      <c r="B106" s="36">
        <v>811.93</v>
      </c>
      <c r="C106" s="37">
        <v>900</v>
      </c>
      <c r="D106" s="37">
        <v>1200</v>
      </c>
      <c r="E106" s="37"/>
      <c r="F106" s="56"/>
    </row>
    <row r="107" spans="1:6" x14ac:dyDescent="0.25">
      <c r="A107" s="74" t="s">
        <v>111</v>
      </c>
      <c r="B107" s="32">
        <f>SUM(B108)</f>
        <v>225</v>
      </c>
      <c r="C107" s="47">
        <f>SUM(C108)</f>
        <v>0</v>
      </c>
      <c r="D107" s="47"/>
      <c r="E107" s="47"/>
      <c r="F107" s="63"/>
    </row>
    <row r="108" spans="1:6" x14ac:dyDescent="0.25">
      <c r="A108" s="62" t="s">
        <v>112</v>
      </c>
      <c r="B108" s="36">
        <v>225</v>
      </c>
      <c r="C108" s="37">
        <v>0</v>
      </c>
      <c r="D108" s="37"/>
      <c r="E108" s="37"/>
      <c r="F108" s="56"/>
    </row>
    <row r="109" spans="1:6" ht="26.25" x14ac:dyDescent="0.25">
      <c r="A109" s="64" t="s">
        <v>29</v>
      </c>
      <c r="B109" s="32">
        <f>SUM(B110+B111)</f>
        <v>22019.29</v>
      </c>
      <c r="C109" s="32">
        <f>SUM(C110+C111)</f>
        <v>11354.11</v>
      </c>
      <c r="D109" s="32">
        <f t="shared" ref="D109:F109" si="55">SUM(D110)</f>
        <v>0</v>
      </c>
      <c r="E109" s="32">
        <v>0</v>
      </c>
      <c r="F109" s="51">
        <f t="shared" si="55"/>
        <v>0</v>
      </c>
    </row>
    <row r="110" spans="1:6" x14ac:dyDescent="0.25">
      <c r="A110" s="62" t="s">
        <v>97</v>
      </c>
      <c r="B110" s="36">
        <v>21644.29</v>
      </c>
      <c r="C110" s="37">
        <v>11354.11</v>
      </c>
      <c r="D110" s="37">
        <v>0</v>
      </c>
      <c r="E110" s="37"/>
      <c r="F110" s="56"/>
    </row>
    <row r="111" spans="1:6" x14ac:dyDescent="0.25">
      <c r="A111" s="62" t="s">
        <v>113</v>
      </c>
      <c r="B111" s="36">
        <v>375</v>
      </c>
      <c r="C111" s="37">
        <v>0</v>
      </c>
      <c r="D111" s="37"/>
      <c r="E111" s="37"/>
      <c r="F111" s="56"/>
    </row>
    <row r="112" spans="1:6" ht="26.25" x14ac:dyDescent="0.25">
      <c r="A112" s="64" t="s">
        <v>31</v>
      </c>
      <c r="B112" s="32">
        <f>SUM(B113)</f>
        <v>16738.75</v>
      </c>
      <c r="C112" s="32">
        <f t="shared" ref="C112:E112" si="56">SUM(C113)</f>
        <v>22731.8</v>
      </c>
      <c r="D112" s="32">
        <f t="shared" si="56"/>
        <v>0</v>
      </c>
      <c r="E112" s="32">
        <f t="shared" si="56"/>
        <v>0</v>
      </c>
      <c r="F112" s="51">
        <v>0</v>
      </c>
    </row>
    <row r="113" spans="1:6" ht="26.25" x14ac:dyDescent="0.25">
      <c r="A113" s="62" t="s">
        <v>91</v>
      </c>
      <c r="B113" s="36">
        <v>16738.75</v>
      </c>
      <c r="C113" s="37">
        <v>22731.8</v>
      </c>
      <c r="D113" s="37">
        <v>0</v>
      </c>
      <c r="E113" s="37">
        <v>0</v>
      </c>
      <c r="F113" s="56">
        <v>0</v>
      </c>
    </row>
    <row r="114" spans="1:6" ht="26.25" x14ac:dyDescent="0.25">
      <c r="A114" s="64" t="s">
        <v>82</v>
      </c>
      <c r="B114" s="32">
        <f t="shared" ref="B114:B118" si="57">SUM(B115)</f>
        <v>0</v>
      </c>
      <c r="C114" s="32">
        <f t="shared" ref="C114:C119" si="58">SUM(C115)</f>
        <v>0</v>
      </c>
      <c r="D114" s="32">
        <f t="shared" ref="D114:D119" si="59">SUM(D115)</f>
        <v>0</v>
      </c>
      <c r="E114" s="32">
        <f>SUM(E115)</f>
        <v>0</v>
      </c>
      <c r="F114" s="51">
        <f t="shared" ref="F114:F119" si="60">SUM(F115)</f>
        <v>0</v>
      </c>
    </row>
    <row r="115" spans="1:6" x14ac:dyDescent="0.25">
      <c r="A115" s="64" t="s">
        <v>66</v>
      </c>
      <c r="B115" s="32">
        <f t="shared" si="57"/>
        <v>0</v>
      </c>
      <c r="C115" s="32">
        <f t="shared" si="58"/>
        <v>0</v>
      </c>
      <c r="D115" s="32">
        <f t="shared" si="59"/>
        <v>0</v>
      </c>
      <c r="E115" s="32">
        <f t="shared" ref="E115:E119" si="61">SUM(E116)</f>
        <v>0</v>
      </c>
      <c r="F115" s="51">
        <f t="shared" si="60"/>
        <v>0</v>
      </c>
    </row>
    <row r="116" spans="1:6" x14ac:dyDescent="0.25">
      <c r="A116" s="64" t="s">
        <v>67</v>
      </c>
      <c r="B116" s="32">
        <f t="shared" si="57"/>
        <v>0</v>
      </c>
      <c r="C116" s="32">
        <f t="shared" si="58"/>
        <v>0</v>
      </c>
      <c r="D116" s="32">
        <f t="shared" si="59"/>
        <v>0</v>
      </c>
      <c r="E116" s="32">
        <f t="shared" si="61"/>
        <v>0</v>
      </c>
      <c r="F116" s="51">
        <f t="shared" si="60"/>
        <v>0</v>
      </c>
    </row>
    <row r="117" spans="1:6" x14ac:dyDescent="0.25">
      <c r="A117" s="64" t="s">
        <v>74</v>
      </c>
      <c r="B117" s="32">
        <f t="shared" si="57"/>
        <v>0</v>
      </c>
      <c r="C117" s="32">
        <f t="shared" si="58"/>
        <v>0</v>
      </c>
      <c r="D117" s="32">
        <f t="shared" si="59"/>
        <v>0</v>
      </c>
      <c r="E117" s="32">
        <f t="shared" si="61"/>
        <v>0</v>
      </c>
      <c r="F117" s="51">
        <f t="shared" si="60"/>
        <v>0</v>
      </c>
    </row>
    <row r="118" spans="1:6" x14ac:dyDescent="0.25">
      <c r="A118" s="65" t="s">
        <v>75</v>
      </c>
      <c r="B118" s="33">
        <f t="shared" si="57"/>
        <v>0</v>
      </c>
      <c r="C118" s="33">
        <f t="shared" si="58"/>
        <v>0</v>
      </c>
      <c r="D118" s="33">
        <f t="shared" si="59"/>
        <v>0</v>
      </c>
      <c r="E118" s="33">
        <f t="shared" si="61"/>
        <v>0</v>
      </c>
      <c r="F118" s="53">
        <f t="shared" si="60"/>
        <v>0</v>
      </c>
    </row>
    <row r="119" spans="1:6" x14ac:dyDescent="0.25">
      <c r="A119" s="64" t="s">
        <v>83</v>
      </c>
      <c r="B119" s="32">
        <f>SUM(B120)</f>
        <v>0</v>
      </c>
      <c r="C119" s="32">
        <f t="shared" si="58"/>
        <v>0</v>
      </c>
      <c r="D119" s="32">
        <f t="shared" si="59"/>
        <v>0</v>
      </c>
      <c r="E119" s="32">
        <f t="shared" si="61"/>
        <v>0</v>
      </c>
      <c r="F119" s="51">
        <f t="shared" si="60"/>
        <v>0</v>
      </c>
    </row>
    <row r="120" spans="1:6" ht="26.25" x14ac:dyDescent="0.25">
      <c r="A120" s="64" t="s">
        <v>56</v>
      </c>
      <c r="B120" s="32">
        <f>SUM(B121)</f>
        <v>0</v>
      </c>
      <c r="C120" s="32">
        <f t="shared" ref="C120:F120" si="62">SUM(C121+C124)</f>
        <v>0</v>
      </c>
      <c r="D120" s="32">
        <f t="shared" si="62"/>
        <v>0</v>
      </c>
      <c r="E120" s="32">
        <f t="shared" si="62"/>
        <v>0</v>
      </c>
      <c r="F120" s="51">
        <f t="shared" si="62"/>
        <v>0</v>
      </c>
    </row>
    <row r="121" spans="1:6" x14ac:dyDescent="0.25">
      <c r="A121" s="64" t="s">
        <v>22</v>
      </c>
      <c r="B121" s="32">
        <f>SUM(B122+B123)</f>
        <v>0</v>
      </c>
      <c r="C121" s="32">
        <f t="shared" ref="C121:F121" si="63">SUM(C122+C123)</f>
        <v>0</v>
      </c>
      <c r="D121" s="32">
        <f t="shared" si="63"/>
        <v>0</v>
      </c>
      <c r="E121" s="32">
        <f t="shared" si="63"/>
        <v>0</v>
      </c>
      <c r="F121" s="51">
        <f t="shared" si="63"/>
        <v>0</v>
      </c>
    </row>
    <row r="122" spans="1:6" x14ac:dyDescent="0.25">
      <c r="A122" s="62" t="s">
        <v>90</v>
      </c>
      <c r="B122" s="32"/>
      <c r="C122" s="47">
        <v>0</v>
      </c>
      <c r="D122" s="47"/>
      <c r="E122" s="47"/>
      <c r="F122" s="63"/>
    </row>
    <row r="123" spans="1:6" x14ac:dyDescent="0.25">
      <c r="A123" s="62" t="s">
        <v>89</v>
      </c>
      <c r="B123" s="32">
        <v>0</v>
      </c>
      <c r="C123" s="47">
        <v>0</v>
      </c>
      <c r="D123" s="47"/>
      <c r="E123" s="47"/>
      <c r="F123" s="63"/>
    </row>
    <row r="124" spans="1:6" ht="26.25" x14ac:dyDescent="0.25">
      <c r="A124" s="64" t="s">
        <v>31</v>
      </c>
      <c r="B124" s="32">
        <f>SUM(B125)</f>
        <v>0</v>
      </c>
      <c r="C124" s="32">
        <f t="shared" ref="C124:F124" si="64">SUM(C125)</f>
        <v>0</v>
      </c>
      <c r="D124" s="32">
        <f t="shared" si="64"/>
        <v>0</v>
      </c>
      <c r="E124" s="32">
        <f t="shared" si="64"/>
        <v>0</v>
      </c>
      <c r="F124" s="51">
        <f t="shared" si="64"/>
        <v>0</v>
      </c>
    </row>
    <row r="125" spans="1:6" ht="26.25" x14ac:dyDescent="0.25">
      <c r="A125" s="62" t="s">
        <v>91</v>
      </c>
      <c r="B125" s="32">
        <v>0</v>
      </c>
      <c r="C125" s="47"/>
      <c r="D125" s="47"/>
      <c r="E125" s="47"/>
      <c r="F125" s="63"/>
    </row>
    <row r="126" spans="1:6" ht="26.25" x14ac:dyDescent="0.25">
      <c r="A126" s="64" t="s">
        <v>84</v>
      </c>
      <c r="B126" s="32">
        <f t="shared" ref="B126:B134" si="65">SUM(B127)</f>
        <v>0</v>
      </c>
      <c r="C126" s="32">
        <f t="shared" ref="C126:C134" si="66">SUM(C127)</f>
        <v>0</v>
      </c>
      <c r="D126" s="32">
        <f t="shared" ref="D126:D134" si="67">SUM(D127)</f>
        <v>0</v>
      </c>
      <c r="E126" s="32">
        <f t="shared" ref="E126:E134" si="68">SUM(E127)</f>
        <v>0</v>
      </c>
      <c r="F126" s="51">
        <f t="shared" ref="F126:F134" si="69">SUM(F127)</f>
        <v>0</v>
      </c>
    </row>
    <row r="127" spans="1:6" x14ac:dyDescent="0.25">
      <c r="A127" s="64" t="s">
        <v>66</v>
      </c>
      <c r="B127" s="32">
        <f t="shared" si="65"/>
        <v>0</v>
      </c>
      <c r="C127" s="32">
        <f t="shared" si="66"/>
        <v>0</v>
      </c>
      <c r="D127" s="32">
        <f t="shared" si="67"/>
        <v>0</v>
      </c>
      <c r="E127" s="32">
        <f t="shared" si="68"/>
        <v>0</v>
      </c>
      <c r="F127" s="51">
        <f t="shared" si="69"/>
        <v>0</v>
      </c>
    </row>
    <row r="128" spans="1:6" x14ac:dyDescent="0.25">
      <c r="A128" s="64" t="s">
        <v>67</v>
      </c>
      <c r="B128" s="32">
        <f t="shared" si="65"/>
        <v>0</v>
      </c>
      <c r="C128" s="32">
        <f t="shared" si="66"/>
        <v>0</v>
      </c>
      <c r="D128" s="32">
        <f t="shared" si="67"/>
        <v>0</v>
      </c>
      <c r="E128" s="32">
        <f t="shared" si="68"/>
        <v>0</v>
      </c>
      <c r="F128" s="51">
        <f t="shared" si="69"/>
        <v>0</v>
      </c>
    </row>
    <row r="129" spans="1:6" x14ac:dyDescent="0.25">
      <c r="A129" s="64" t="s">
        <v>74</v>
      </c>
      <c r="B129" s="32">
        <f t="shared" si="65"/>
        <v>0</v>
      </c>
      <c r="C129" s="32">
        <f t="shared" si="66"/>
        <v>0</v>
      </c>
      <c r="D129" s="32">
        <f t="shared" si="67"/>
        <v>0</v>
      </c>
      <c r="E129" s="32">
        <f t="shared" si="68"/>
        <v>0</v>
      </c>
      <c r="F129" s="51">
        <f t="shared" si="69"/>
        <v>0</v>
      </c>
    </row>
    <row r="130" spans="1:6" x14ac:dyDescent="0.25">
      <c r="A130" s="65" t="s">
        <v>75</v>
      </c>
      <c r="B130" s="33">
        <f t="shared" si="65"/>
        <v>0</v>
      </c>
      <c r="C130" s="33">
        <f t="shared" si="66"/>
        <v>0</v>
      </c>
      <c r="D130" s="33">
        <f t="shared" si="67"/>
        <v>0</v>
      </c>
      <c r="E130" s="33">
        <f t="shared" si="68"/>
        <v>0</v>
      </c>
      <c r="F130" s="53">
        <f t="shared" si="69"/>
        <v>0</v>
      </c>
    </row>
    <row r="131" spans="1:6" x14ac:dyDescent="0.25">
      <c r="A131" s="64" t="s">
        <v>83</v>
      </c>
      <c r="B131" s="32">
        <f t="shared" si="65"/>
        <v>0</v>
      </c>
      <c r="C131" s="32">
        <f t="shared" si="66"/>
        <v>0</v>
      </c>
      <c r="D131" s="32">
        <f t="shared" si="67"/>
        <v>0</v>
      </c>
      <c r="E131" s="32">
        <f t="shared" si="68"/>
        <v>0</v>
      </c>
      <c r="F131" s="51">
        <f t="shared" si="69"/>
        <v>0</v>
      </c>
    </row>
    <row r="132" spans="1:6" x14ac:dyDescent="0.25">
      <c r="A132" s="64" t="s">
        <v>63</v>
      </c>
      <c r="B132" s="32">
        <f t="shared" si="65"/>
        <v>0</v>
      </c>
      <c r="C132" s="32">
        <f t="shared" si="66"/>
        <v>0</v>
      </c>
      <c r="D132" s="32">
        <f t="shared" si="67"/>
        <v>0</v>
      </c>
      <c r="E132" s="32">
        <f t="shared" si="68"/>
        <v>0</v>
      </c>
      <c r="F132" s="51">
        <f t="shared" si="69"/>
        <v>0</v>
      </c>
    </row>
    <row r="133" spans="1:6" x14ac:dyDescent="0.25">
      <c r="A133" s="64" t="s">
        <v>57</v>
      </c>
      <c r="B133" s="32">
        <f t="shared" si="65"/>
        <v>0</v>
      </c>
      <c r="C133" s="32">
        <f t="shared" si="66"/>
        <v>0</v>
      </c>
      <c r="D133" s="32">
        <f t="shared" si="67"/>
        <v>0</v>
      </c>
      <c r="E133" s="32">
        <f t="shared" si="68"/>
        <v>0</v>
      </c>
      <c r="F133" s="51">
        <f t="shared" si="69"/>
        <v>0</v>
      </c>
    </row>
    <row r="134" spans="1:6" x14ac:dyDescent="0.25">
      <c r="A134" s="64" t="s">
        <v>22</v>
      </c>
      <c r="B134" s="32">
        <f t="shared" si="65"/>
        <v>0</v>
      </c>
      <c r="C134" s="32">
        <f t="shared" si="66"/>
        <v>0</v>
      </c>
      <c r="D134" s="32">
        <f t="shared" si="67"/>
        <v>0</v>
      </c>
      <c r="E134" s="32">
        <f t="shared" si="68"/>
        <v>0</v>
      </c>
      <c r="F134" s="51">
        <f t="shared" si="69"/>
        <v>0</v>
      </c>
    </row>
    <row r="135" spans="1:6" x14ac:dyDescent="0.25">
      <c r="A135" s="62" t="s">
        <v>88</v>
      </c>
      <c r="B135" s="36">
        <v>0</v>
      </c>
      <c r="C135" s="37"/>
      <c r="D135" s="37"/>
      <c r="E135" s="37"/>
      <c r="F135" s="56"/>
    </row>
    <row r="136" spans="1:6" x14ac:dyDescent="0.25">
      <c r="A136" s="64" t="s">
        <v>85</v>
      </c>
      <c r="B136" s="32">
        <f t="shared" ref="B136:B142" si="70">SUM(B137)</f>
        <v>467144.22</v>
      </c>
      <c r="C136" s="32">
        <f t="shared" ref="C136:C142" si="71">SUM(C137)</f>
        <v>618000</v>
      </c>
      <c r="D136" s="32">
        <f t="shared" ref="D136:D142" si="72">SUM(D137)</f>
        <v>740000</v>
      </c>
      <c r="E136" s="32">
        <f t="shared" ref="E136:E142" si="73">SUM(E137)</f>
        <v>740000</v>
      </c>
      <c r="F136" s="51">
        <f t="shared" ref="F136:F142" si="74">SUM(F137)</f>
        <v>740000</v>
      </c>
    </row>
    <row r="137" spans="1:6" x14ac:dyDescent="0.25">
      <c r="A137" s="64" t="s">
        <v>85</v>
      </c>
      <c r="B137" s="32">
        <f t="shared" si="70"/>
        <v>467144.22</v>
      </c>
      <c r="C137" s="32">
        <f t="shared" si="71"/>
        <v>618000</v>
      </c>
      <c r="D137" s="32">
        <f t="shared" si="72"/>
        <v>740000</v>
      </c>
      <c r="E137" s="32">
        <f t="shared" si="73"/>
        <v>740000</v>
      </c>
      <c r="F137" s="51">
        <f t="shared" si="74"/>
        <v>740000</v>
      </c>
    </row>
    <row r="138" spans="1:6" x14ac:dyDescent="0.25">
      <c r="A138" s="64" t="s">
        <v>66</v>
      </c>
      <c r="B138" s="32">
        <f t="shared" si="70"/>
        <v>467144.22</v>
      </c>
      <c r="C138" s="32">
        <f t="shared" si="71"/>
        <v>618000</v>
      </c>
      <c r="D138" s="32">
        <f t="shared" si="72"/>
        <v>740000</v>
      </c>
      <c r="E138" s="32">
        <f t="shared" si="73"/>
        <v>740000</v>
      </c>
      <c r="F138" s="51">
        <f t="shared" si="74"/>
        <v>740000</v>
      </c>
    </row>
    <row r="139" spans="1:6" x14ac:dyDescent="0.25">
      <c r="A139" s="64" t="s">
        <v>67</v>
      </c>
      <c r="B139" s="32">
        <f t="shared" si="70"/>
        <v>467144.22</v>
      </c>
      <c r="C139" s="32">
        <f t="shared" si="71"/>
        <v>618000</v>
      </c>
      <c r="D139" s="32">
        <f t="shared" si="72"/>
        <v>740000</v>
      </c>
      <c r="E139" s="32">
        <f t="shared" si="73"/>
        <v>740000</v>
      </c>
      <c r="F139" s="51">
        <f t="shared" si="74"/>
        <v>740000</v>
      </c>
    </row>
    <row r="140" spans="1:6" x14ac:dyDescent="0.25">
      <c r="A140" s="64" t="s">
        <v>68</v>
      </c>
      <c r="B140" s="32">
        <f t="shared" si="70"/>
        <v>467144.22</v>
      </c>
      <c r="C140" s="32">
        <f t="shared" si="71"/>
        <v>618000</v>
      </c>
      <c r="D140" s="32">
        <f t="shared" si="72"/>
        <v>740000</v>
      </c>
      <c r="E140" s="32">
        <f t="shared" si="73"/>
        <v>740000</v>
      </c>
      <c r="F140" s="51">
        <f t="shared" si="74"/>
        <v>740000</v>
      </c>
    </row>
    <row r="141" spans="1:6" x14ac:dyDescent="0.25">
      <c r="A141" s="65" t="s">
        <v>69</v>
      </c>
      <c r="B141" s="33">
        <f t="shared" si="70"/>
        <v>467144.22</v>
      </c>
      <c r="C141" s="33">
        <f t="shared" si="71"/>
        <v>618000</v>
      </c>
      <c r="D141" s="33">
        <f t="shared" si="72"/>
        <v>740000</v>
      </c>
      <c r="E141" s="33">
        <f t="shared" si="73"/>
        <v>740000</v>
      </c>
      <c r="F141" s="53">
        <f t="shared" si="74"/>
        <v>740000</v>
      </c>
    </row>
    <row r="142" spans="1:6" x14ac:dyDescent="0.25">
      <c r="A142" s="64" t="s">
        <v>83</v>
      </c>
      <c r="B142" s="32">
        <f t="shared" si="70"/>
        <v>467144.22</v>
      </c>
      <c r="C142" s="32">
        <f t="shared" si="71"/>
        <v>618000</v>
      </c>
      <c r="D142" s="32">
        <f t="shared" si="72"/>
        <v>740000</v>
      </c>
      <c r="E142" s="32">
        <f t="shared" si="73"/>
        <v>740000</v>
      </c>
      <c r="F142" s="51">
        <f t="shared" si="74"/>
        <v>740000</v>
      </c>
    </row>
    <row r="143" spans="1:6" x14ac:dyDescent="0.25">
      <c r="A143" s="64" t="s">
        <v>86</v>
      </c>
      <c r="B143" s="32">
        <f>SUM(B144+B148+B151)</f>
        <v>467144.22</v>
      </c>
      <c r="C143" s="32">
        <f t="shared" ref="C143:F143" si="75">SUM(C144+C148+C151)</f>
        <v>618000</v>
      </c>
      <c r="D143" s="32">
        <f t="shared" si="75"/>
        <v>740000</v>
      </c>
      <c r="E143" s="32">
        <f t="shared" si="75"/>
        <v>740000</v>
      </c>
      <c r="F143" s="51">
        <f t="shared" si="75"/>
        <v>740000</v>
      </c>
    </row>
    <row r="144" spans="1:6" x14ac:dyDescent="0.25">
      <c r="A144" s="64" t="s">
        <v>18</v>
      </c>
      <c r="B144" s="32">
        <f>SUM(B145+B146+B147)</f>
        <v>467144.22</v>
      </c>
      <c r="C144" s="32">
        <f t="shared" ref="C144:D144" si="76">SUM(C145+C146+C147)</f>
        <v>618000</v>
      </c>
      <c r="D144" s="32">
        <f t="shared" si="76"/>
        <v>740000</v>
      </c>
      <c r="E144" s="32">
        <v>740000</v>
      </c>
      <c r="F144" s="51">
        <v>740000</v>
      </c>
    </row>
    <row r="145" spans="1:6" x14ac:dyDescent="0.25">
      <c r="A145" s="62" t="s">
        <v>92</v>
      </c>
      <c r="B145" s="36">
        <v>384594.18</v>
      </c>
      <c r="C145" s="37">
        <v>500000</v>
      </c>
      <c r="D145" s="37">
        <v>600000</v>
      </c>
      <c r="E145" s="37"/>
      <c r="F145" s="56"/>
    </row>
    <row r="146" spans="1:6" x14ac:dyDescent="0.25">
      <c r="A146" s="62" t="s">
        <v>98</v>
      </c>
      <c r="B146" s="36">
        <v>19092</v>
      </c>
      <c r="C146" s="37">
        <v>33000</v>
      </c>
      <c r="D146" s="37">
        <v>40000</v>
      </c>
      <c r="E146" s="37"/>
      <c r="F146" s="56"/>
    </row>
    <row r="147" spans="1:6" x14ac:dyDescent="0.25">
      <c r="A147" s="62" t="s">
        <v>93</v>
      </c>
      <c r="B147" s="36">
        <v>63458.04</v>
      </c>
      <c r="C147" s="37">
        <v>85000</v>
      </c>
      <c r="D147" s="37">
        <v>100000</v>
      </c>
      <c r="E147" s="37"/>
      <c r="F147" s="56"/>
    </row>
    <row r="148" spans="1:6" x14ac:dyDescent="0.25">
      <c r="A148" s="64" t="s">
        <v>22</v>
      </c>
      <c r="B148" s="32">
        <f>SUM(B149+B150)</f>
        <v>0</v>
      </c>
      <c r="C148" s="32">
        <f t="shared" ref="C148:F148" si="77">SUM(C149+C150)</f>
        <v>0</v>
      </c>
      <c r="D148" s="32">
        <f t="shared" si="77"/>
        <v>0</v>
      </c>
      <c r="E148" s="32">
        <f t="shared" si="77"/>
        <v>0</v>
      </c>
      <c r="F148" s="51">
        <f t="shared" si="77"/>
        <v>0</v>
      </c>
    </row>
    <row r="149" spans="1:6" x14ac:dyDescent="0.25">
      <c r="A149" s="62" t="s">
        <v>89</v>
      </c>
      <c r="B149" s="36">
        <v>0</v>
      </c>
      <c r="C149" s="37"/>
      <c r="D149" s="37"/>
      <c r="E149" s="37"/>
      <c r="F149" s="56"/>
    </row>
    <row r="150" spans="1:6" x14ac:dyDescent="0.25">
      <c r="A150" s="62" t="s">
        <v>95</v>
      </c>
      <c r="B150" s="36">
        <v>0</v>
      </c>
      <c r="C150" s="37"/>
      <c r="D150" s="37"/>
      <c r="E150" s="37"/>
      <c r="F150" s="56"/>
    </row>
    <row r="151" spans="1:6" x14ac:dyDescent="0.25">
      <c r="A151" s="64" t="s">
        <v>27</v>
      </c>
      <c r="B151" s="32">
        <f>SUM(B152)</f>
        <v>0</v>
      </c>
      <c r="C151" s="32">
        <f t="shared" ref="C151:F151" si="78">SUM(C152)</f>
        <v>0</v>
      </c>
      <c r="D151" s="32">
        <f t="shared" si="78"/>
        <v>0</v>
      </c>
      <c r="E151" s="32">
        <f t="shared" si="78"/>
        <v>0</v>
      </c>
      <c r="F151" s="51">
        <f t="shared" si="78"/>
        <v>0</v>
      </c>
    </row>
    <row r="152" spans="1:6" ht="15.75" thickBot="1" x14ac:dyDescent="0.3">
      <c r="A152" s="66" t="s">
        <v>96</v>
      </c>
      <c r="B152" s="75">
        <v>0</v>
      </c>
      <c r="C152" s="76"/>
      <c r="D152" s="76"/>
      <c r="E152" s="76"/>
      <c r="F152" s="77"/>
    </row>
  </sheetData>
  <mergeCells count="9">
    <mergeCell ref="A2:F2"/>
    <mergeCell ref="A3:F3"/>
    <mergeCell ref="A4:F4"/>
    <mergeCell ref="F8:F9"/>
    <mergeCell ref="B6:C6"/>
    <mergeCell ref="B8:B9"/>
    <mergeCell ref="C8:C9"/>
    <mergeCell ref="D8:D9"/>
    <mergeCell ref="E8:E9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opći dio I</vt:lpstr>
      <vt:lpstr>opći dio II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</dc:creator>
  <cp:lastModifiedBy>UDK</cp:lastModifiedBy>
  <cp:lastPrinted>2024-09-17T09:11:00Z</cp:lastPrinted>
  <dcterms:created xsi:type="dcterms:W3CDTF">2022-03-15T10:10:38Z</dcterms:created>
  <dcterms:modified xsi:type="dcterms:W3CDTF">2024-09-18T11:51:35Z</dcterms:modified>
</cp:coreProperties>
</file>